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os0105fap04.bcbsmamd.net\public\FOUNDATION\POLICY &amp; RESEARCH\MMPI\PROJECTS\2018 - Faces of MassHealth\Release Plan\"/>
    </mc:Choice>
  </mc:AlternateContent>
  <bookViews>
    <workbookView xWindow="0" yWindow="0" windowWidth="13800" windowHeight="4104"/>
  </bookViews>
  <sheets>
    <sheet name="Contents" sheetId="1" r:id="rId1"/>
    <sheet name="Zip" sheetId="2" r:id="rId2"/>
    <sheet name="FPLAge" sheetId="3" r:id="rId3"/>
    <sheet name="EverHistoryElig" sheetId="4" r:id="rId4"/>
    <sheet name="FullHistory" sheetId="5" r:id="rId5"/>
    <sheet name="AgeGender" sheetId="6" r:id="rId6"/>
    <sheet name="RaceEth" sheetId="7" r:id="rId7"/>
    <sheet name="Lang" sheetId="8" r:id="rId8"/>
    <sheet name="HousingAge" sheetId="9" r:id="rId9"/>
    <sheet name="FamSizeElig" sheetId="10" r:id="rId10"/>
    <sheet name="TPLElig" sheetId="11" r:id="rId11"/>
    <sheet name="PA" sheetId="12" r:id="rId12"/>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52511"/>
</workbook>
</file>

<file path=xl/calcChain.xml><?xml version="1.0" encoding="utf-8"?>
<calcChain xmlns="http://schemas.openxmlformats.org/spreadsheetml/2006/main">
  <c r="A14" i="1" l="1"/>
  <c r="A13" i="1"/>
  <c r="B6" i="12"/>
  <c r="C6" i="12" s="1"/>
  <c r="C4" i="12" l="1"/>
  <c r="C5" i="12"/>
  <c r="A12" i="1"/>
  <c r="A11" i="1"/>
  <c r="A10" i="1"/>
  <c r="A9" i="1"/>
  <c r="A8" i="1"/>
  <c r="A7" i="1"/>
  <c r="A6" i="1"/>
  <c r="A5" i="1"/>
  <c r="A4" i="1"/>
</calcChain>
</file>

<file path=xl/sharedStrings.xml><?xml version="1.0" encoding="utf-8"?>
<sst xmlns="http://schemas.openxmlformats.org/spreadsheetml/2006/main" count="296" uniqueCount="161">
  <si>
    <t>List of Tables</t>
  </si>
  <si>
    <t>MassHealth Coverage by 3-Digit Zip Code, Among Individuals Enrolled as of June 30, 2018</t>
  </si>
  <si>
    <t>First 3 digits of zip code for enrollee's residential address</t>
  </si>
  <si>
    <t>Number enrolled</t>
  </si>
  <si>
    <t>021</t>
  </si>
  <si>
    <t>018</t>
  </si>
  <si>
    <t>027</t>
  </si>
  <si>
    <t>019</t>
  </si>
  <si>
    <t>010</t>
  </si>
  <si>
    <t>023</t>
  </si>
  <si>
    <t>011</t>
  </si>
  <si>
    <t>016</t>
  </si>
  <si>
    <t>015</t>
  </si>
  <si>
    <t>017</t>
  </si>
  <si>
    <t>014</t>
  </si>
  <si>
    <t>020</t>
  </si>
  <si>
    <t>024</t>
  </si>
  <si>
    <t>012</t>
  </si>
  <si>
    <t>026</t>
  </si>
  <si>
    <t>025</t>
  </si>
  <si>
    <t>013</t>
  </si>
  <si>
    <t>022</t>
  </si>
  <si>
    <t>All other</t>
  </si>
  <si>
    <t>Missing</t>
  </si>
  <si>
    <t>Total</t>
  </si>
  <si>
    <t>MassHealth Coverage by Income and Age, Among Individuals Enrolled as of June 30, 2018</t>
  </si>
  <si>
    <t>Income as a percentage of federal poverty level</t>
  </si>
  <si>
    <t>Percent of eligibility group total</t>
  </si>
  <si>
    <t>Under age 19</t>
  </si>
  <si>
    <t>65 or older</t>
  </si>
  <si>
    <t>87-133%</t>
  </si>
  <si>
    <t>Above 133%</t>
  </si>
  <si>
    <t>Missing or zero</t>
  </si>
  <si>
    <t>Any MassHealth Coverage in Prior Years by Eligibility Group, Among Individuals Enrolled as of June 30, 2018</t>
  </si>
  <si>
    <t>SFY 2018</t>
  </si>
  <si>
    <t xml:space="preserve"> SFY 2016</t>
  </si>
  <si>
    <t>SFY 2017</t>
  </si>
  <si>
    <t>SFY 2015</t>
  </si>
  <si>
    <t>Disabled adults</t>
  </si>
  <si>
    <t>Disabled children</t>
  </si>
  <si>
    <t>Non-disabled adults</t>
  </si>
  <si>
    <t>Non-disabled children</t>
  </si>
  <si>
    <t>Seniors</t>
  </si>
  <si>
    <t>Yes</t>
  </si>
  <si>
    <t>No</t>
  </si>
  <si>
    <t>Full-Year MassHealth Coverage in Current and Prior Years, Among Individuals Enrolled as of June 30, 2018</t>
  </si>
  <si>
    <t>MassHealth Coverage by Age and Gender, Among Individuals Enrolled as of June 30, 2018</t>
  </si>
  <si>
    <t>Age group</t>
  </si>
  <si>
    <t>Percent of age group total</t>
  </si>
  <si>
    <t>Female</t>
  </si>
  <si>
    <t>Male</t>
  </si>
  <si>
    <t>Less than 1</t>
  </si>
  <si>
    <t>1-5</t>
  </si>
  <si>
    <t>6-12</t>
  </si>
  <si>
    <t>13-18</t>
  </si>
  <si>
    <t>19-20</t>
  </si>
  <si>
    <t>21-25</t>
  </si>
  <si>
    <t>26-29</t>
  </si>
  <si>
    <t>30-34</t>
  </si>
  <si>
    <t>35-39</t>
  </si>
  <si>
    <t>40-44</t>
  </si>
  <si>
    <t>45-49</t>
  </si>
  <si>
    <t>50-54</t>
  </si>
  <si>
    <t>55-59</t>
  </si>
  <si>
    <t>60-64</t>
  </si>
  <si>
    <t>65-69</t>
  </si>
  <si>
    <t>70-74</t>
  </si>
  <si>
    <t>75-79</t>
  </si>
  <si>
    <t>80-84</t>
  </si>
  <si>
    <t>85-89</t>
  </si>
  <si>
    <t>90+</t>
  </si>
  <si>
    <t>MassHealth Coverage by Race/Ethnicity, Among Individuals Enrolled as of June 30, 2018</t>
  </si>
  <si>
    <t>Self-reported race/ethnicity</t>
  </si>
  <si>
    <t>Percent of total*</t>
  </si>
  <si>
    <t>Known</t>
  </si>
  <si>
    <t>White</t>
  </si>
  <si>
    <t>Black, non-Hispanic</t>
  </si>
  <si>
    <t>Hispanic</t>
  </si>
  <si>
    <t>Asian</t>
  </si>
  <si>
    <t>Multiple categories</t>
  </si>
  <si>
    <t>American Indian or Alaska Native</t>
  </si>
  <si>
    <t>Notes:</t>
  </si>
  <si>
    <t>* For specific race/ethnicity categories, reflects percent of total whose information is known.</t>
  </si>
  <si>
    <t>MassHealth Coverage by Primary Language, Among Individuals Enrolled as of June 30, 2018</t>
  </si>
  <si>
    <t>Self-reported primary language</t>
  </si>
  <si>
    <t>English</t>
  </si>
  <si>
    <t>Language other than English</t>
  </si>
  <si>
    <t>SPANISH</t>
  </si>
  <si>
    <t>OTHER (unspecified)</t>
  </si>
  <si>
    <t>CHINESE/CANTONESE/MANDARIN/TOISANESE</t>
  </si>
  <si>
    <t>HAITIAN/CREOLE</t>
  </si>
  <si>
    <t>VIETNAMESE</t>
  </si>
  <si>
    <t>CAPE VERDEAN</t>
  </si>
  <si>
    <t>ARABIC</t>
  </si>
  <si>
    <t>PORTUGESE</t>
  </si>
  <si>
    <t>RUSSIAN</t>
  </si>
  <si>
    <t>CAMBODIAN/KHMER</t>
  </si>
  <si>
    <t>FRENCH</t>
  </si>
  <si>
    <t>HINDI</t>
  </si>
  <si>
    <t>KOREAN</t>
  </si>
  <si>
    <t>SOMALI</t>
  </si>
  <si>
    <t>GREEK</t>
  </si>
  <si>
    <t>ITALIAN</t>
  </si>
  <si>
    <t>POLISH</t>
  </si>
  <si>
    <t>LAOTIAN</t>
  </si>
  <si>
    <t>GUJERATI</t>
  </si>
  <si>
    <t>AMERICAN SIGN LANGAUGE USER</t>
  </si>
  <si>
    <t>BENGALI</t>
  </si>
  <si>
    <t>ARMENIAN</t>
  </si>
  <si>
    <t>THAI</t>
  </si>
  <si>
    <t>SWAHILI</t>
  </si>
  <si>
    <t>ETHIOPIAN</t>
  </si>
  <si>
    <t>AMHARIC</t>
  </si>
  <si>
    <t>TAGALOG</t>
  </si>
  <si>
    <t>CROATIAN</t>
  </si>
  <si>
    <t>JAPANESE</t>
  </si>
  <si>
    <t>SERBIAN CYRILLIC</t>
  </si>
  <si>
    <t>All other (6 languages)</t>
  </si>
  <si>
    <t>MassHealth Coverage by Housing Stability and Age, Among Individuals Enrolled as of June 30, 2018</t>
  </si>
  <si>
    <t>Unstable housing indicator*</t>
  </si>
  <si>
    <t>Percent of eligibility group total**</t>
  </si>
  <si>
    <t>Age 1-18</t>
  </si>
  <si>
    <t>19-39</t>
  </si>
  <si>
    <t>40-64</t>
  </si>
  <si>
    <t>Under age 1 or age 65+</t>
  </si>
  <si>
    <t>Stable housing (less than 3 addresses in past year)</t>
  </si>
  <si>
    <t>Unstable housing (3 or more addresses in past year)</t>
  </si>
  <si>
    <t xml:space="preserve">* Limited to a subset of those with Managed Care Organization (MCO) or Primary Care Clinician (PCC) Plan coverage. As a result, seniors and people with disabilities are under-represented in these figures.
</t>
  </si>
  <si>
    <t>** For specific housing categories, reflects percent of total whose information is known.</t>
  </si>
  <si>
    <t>MassHealth Coverage by Family Size and Eligibility Group, Among Individuals Enrolled as of June 30, 2018</t>
  </si>
  <si>
    <t>Family size*</t>
  </si>
  <si>
    <t>5+</t>
  </si>
  <si>
    <t>* Reflects the number of family members whose income is counted for MassHealth eligibility purposes. Because family size rules differ across eligibility groups and can vary within the same household, figures in this table should be interpreted with caution.</t>
  </si>
  <si>
    <t>Notes</t>
  </si>
  <si>
    <t>All figures reflect individuals enrolled in MassHealth as of June 30, 2018.</t>
  </si>
  <si>
    <t>The analysis includes all individuals with MassHealth coverage, for whom benefit packages can vary (e.g., some individuals receive comprehensive health coverage while others receive a more limited set of services).</t>
  </si>
  <si>
    <t>Data files used in the analysis were provided by MassHealth, reflecting de-identified person-level information extracted from the MassHealth Data Warehouse as of August 2018.</t>
  </si>
  <si>
    <t>Faces of MassHealth Databook</t>
  </si>
  <si>
    <t>Commercial or HMO</t>
  </si>
  <si>
    <t>Partial**</t>
  </si>
  <si>
    <t>** Reflects plans that provide limited benefits (e.g., nursing home, vision, dental, pharmacy).</t>
  </si>
  <si>
    <t>MassHealth Coverage by Premium Assistance Status, Among Individuals Enrolled as of June 30, 2018</t>
  </si>
  <si>
    <t>Receives other MassHealth coverage</t>
  </si>
  <si>
    <t>Receives premium assistance through MassHealth*</t>
  </si>
  <si>
    <t>* Excludes MassHealth payment of Medicare premiums.</t>
  </si>
  <si>
    <t>MassHealth Coverage by Presence of Additional Source by Eligibility Group, Among Individuals Enrolled as of June 30, 2018</t>
  </si>
  <si>
    <t>Source of coverage in addition to MassHealth</t>
  </si>
  <si>
    <t>Number of enrollees</t>
  </si>
  <si>
    <t>Percent of total MassHealth enrollees</t>
  </si>
  <si>
    <t>Covered in any month</t>
  </si>
  <si>
    <t>Covered in every month</t>
  </si>
  <si>
    <t>MassHealth only or MassHealth with Medicare only</t>
  </si>
  <si>
    <t>MassHealth with non-Medicare coverage*</t>
  </si>
  <si>
    <t>At or below 86%*</t>
  </si>
  <si>
    <t>* 86% FPL reflects an income eligibility limit that applied to certain MassHealth eligibility categories prior to expansions that have occurred over time. Most enrollees continue to have incomes below this level.</t>
  </si>
  <si>
    <t>Premium assistance status</t>
  </si>
  <si>
    <t xml:space="preserve">* Some of these individuals may also have Medicare (e.g., MassHealth, retiree coverage from a former employer, and Medicare), but Medicare is not separately identified here. </t>
  </si>
  <si>
    <t>March 2019</t>
  </si>
  <si>
    <t>The Blue Cross Blue Shield of Massachusetts Foundation (Foundation), in partnership with Manatt Health (Manatt) and Health Care For All (HCFA), has developed quantitative and qualitative profiles of the diverse and expansive population covered by MassHealth.</t>
  </si>
  <si>
    <r>
      <t xml:space="preserve">Key findings from the quantitative anlaysis are highlighted in an accompanying </t>
    </r>
    <r>
      <rPr>
        <b/>
        <sz val="11"/>
        <color theme="3"/>
        <rFont val="Calibri"/>
        <family val="2"/>
        <scheme val="minor"/>
      </rPr>
      <t>Faces of MassHealth chartpack</t>
    </r>
    <r>
      <rPr>
        <sz val="11"/>
        <color theme="1"/>
        <rFont val="Calibri"/>
        <family val="2"/>
        <scheme val="minor"/>
      </rPr>
      <t xml:space="preserve">, which can be found at: </t>
    </r>
    <r>
      <rPr>
        <u/>
        <sz val="11"/>
        <color rgb="FF0070C0"/>
        <rFont val="Calibri"/>
        <family val="2"/>
        <scheme val="minor"/>
      </rPr>
      <t>https://bluecrossmafoundation.org/publication/faces-masshealth-portrait-diverse-population</t>
    </r>
    <r>
      <rPr>
        <sz val="11"/>
        <color rgb="FF0070C0"/>
        <rFont val="Calibri"/>
        <family val="2"/>
        <scheme val="minor"/>
      </rPr>
      <t>.</t>
    </r>
  </si>
  <si>
    <t>19-64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</si>
</sst>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164" formatCode="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rgb="FF0000FF"/>
      <name val="Calibri"/>
      <family val="2"/>
      <scheme val="minor"/>
    </font>
    <font>
      <b/>
      <sz val="14"/>
      <color theme="0"/>
      <name val="Calibri"/>
      <family val="2"/>
      <scheme val="minor"/>
    </font>
    <font>
      <b/>
      <sz val="11"/>
      <color theme="3"/>
      <name val="Calibri"/>
      <family val="2"/>
      <scheme val="minor"/>
    </font>
    <font>
      <b/>
      <sz val="16"/>
      <color theme="0"/>
      <name val="Calibri"/>
      <family val="2"/>
      <scheme val="minor"/>
    </font>
    <font>
      <u/>
      <sz val="11"/>
      <color rgb="FF0070C0"/>
      <name val="Calibri"/>
      <family val="2"/>
      <scheme val="minor"/>
    </font>
    <font>
      <sz val="11"/>
      <color rgb="FF0070C0"/>
      <name val="Calibri"/>
      <family val="2"/>
      <scheme val="minor"/>
    </font>
  </fonts>
  <fills count="7">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0" tint="-0.14999847407452621"/>
        <bgColor indexed="64"/>
      </patternFill>
    </fill>
    <fill>
      <patternFill patternType="solid">
        <fgColor theme="0" tint="-0.34998626667073579"/>
        <bgColor indexed="64"/>
      </patternFill>
    </fill>
  </fills>
  <borders count="1">
    <border>
      <left/>
      <right/>
      <top/>
      <bottom/>
      <diagonal/>
    </border>
  </borders>
  <cellStyleXfs count="7">
    <xf numFmtId="0" fontId="0" fillId="0" borderId="0"/>
    <xf numFmtId="41"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4" fillId="4" borderId="0" applyNumberFormat="0" applyBorder="0" applyAlignment="0" applyProtection="0"/>
    <xf numFmtId="0" fontId="5" fillId="0" borderId="0" applyNumberFormat="0" applyFill="0" applyBorder="0" applyAlignment="0" applyProtection="0"/>
  </cellStyleXfs>
  <cellXfs count="49">
    <xf numFmtId="0" fontId="0" fillId="0" borderId="0" xfId="0"/>
    <xf numFmtId="0" fontId="0" fillId="0" borderId="0" xfId="0" applyFont="1"/>
    <xf numFmtId="0" fontId="5" fillId="0" borderId="0" xfId="6" applyAlignment="1">
      <alignment wrapText="1"/>
    </xf>
    <xf numFmtId="0" fontId="5" fillId="0" borderId="0" xfId="6"/>
    <xf numFmtId="0" fontId="0" fillId="0" borderId="0" xfId="0" applyAlignment="1">
      <alignment wrapText="1"/>
    </xf>
    <xf numFmtId="0" fontId="3" fillId="0" borderId="0" xfId="0" applyFont="1"/>
    <xf numFmtId="49" fontId="0" fillId="0" borderId="0" xfId="0" applyNumberFormat="1" applyFont="1"/>
    <xf numFmtId="0" fontId="2" fillId="4" borderId="0" xfId="5" applyFont="1" applyAlignment="1">
      <alignment horizontal="center" wrapText="1"/>
    </xf>
    <xf numFmtId="0" fontId="3" fillId="3" borderId="0" xfId="4" applyFont="1" applyAlignment="1">
      <alignment horizontal="center" wrapText="1"/>
    </xf>
    <xf numFmtId="0" fontId="3" fillId="2" borderId="0" xfId="3" applyFont="1" applyAlignment="1">
      <alignment horizontal="center" wrapText="1"/>
    </xf>
    <xf numFmtId="49" fontId="0" fillId="0" borderId="0" xfId="0" applyNumberFormat="1"/>
    <xf numFmtId="3" fontId="0" fillId="0" borderId="0" xfId="0" applyNumberFormat="1"/>
    <xf numFmtId="164" fontId="0" fillId="0" borderId="0" xfId="0" applyNumberFormat="1"/>
    <xf numFmtId="49" fontId="3" fillId="0" borderId="0" xfId="0" applyNumberFormat="1" applyFont="1"/>
    <xf numFmtId="3" fontId="3" fillId="0" borderId="0" xfId="0" applyNumberFormat="1" applyFont="1"/>
    <xf numFmtId="164" fontId="3" fillId="0" borderId="0" xfId="0" applyNumberFormat="1" applyFont="1"/>
    <xf numFmtId="0" fontId="3" fillId="3" borderId="0" xfId="4" applyFont="1"/>
    <xf numFmtId="0" fontId="3" fillId="2" borderId="0" xfId="3" applyFont="1"/>
    <xf numFmtId="0" fontId="3" fillId="2" borderId="0" xfId="3" applyFont="1" applyAlignment="1">
      <alignment horizontal="center"/>
    </xf>
    <xf numFmtId="0" fontId="3" fillId="0" borderId="0" xfId="0" applyFont="1" applyAlignment="1">
      <alignment horizontal="center" wrapText="1"/>
    </xf>
    <xf numFmtId="41" fontId="0" fillId="0" borderId="0" xfId="1" applyFont="1"/>
    <xf numFmtId="164" fontId="0" fillId="0" borderId="0" xfId="2" applyNumberFormat="1" applyFont="1"/>
    <xf numFmtId="3" fontId="0" fillId="0" borderId="0" xfId="1" applyNumberFormat="1" applyFont="1"/>
    <xf numFmtId="0" fontId="0" fillId="0" borderId="0" xfId="1" applyNumberFormat="1" applyFont="1"/>
    <xf numFmtId="3" fontId="3" fillId="0" borderId="0" xfId="1" applyNumberFormat="1" applyFont="1"/>
    <xf numFmtId="41" fontId="3" fillId="0" borderId="0" xfId="1" applyFont="1"/>
    <xf numFmtId="164" fontId="3" fillId="0" borderId="0" xfId="2" applyNumberFormat="1" applyFont="1"/>
    <xf numFmtId="0" fontId="2" fillId="4" borderId="0" xfId="5" applyFont="1"/>
    <xf numFmtId="0" fontId="3" fillId="3" borderId="0" xfId="4" applyFont="1" applyAlignment="1">
      <alignment horizontal="center" wrapText="1"/>
    </xf>
    <xf numFmtId="0" fontId="3" fillId="2" borderId="0" xfId="3" applyFont="1" applyAlignment="1">
      <alignment horizontal="center" wrapText="1"/>
    </xf>
    <xf numFmtId="41" fontId="3" fillId="0" borderId="0" xfId="0" applyNumberFormat="1" applyFont="1"/>
    <xf numFmtId="0" fontId="3" fillId="3" borderId="0" xfId="4" applyFont="1" applyAlignment="1">
      <alignment horizontal="left"/>
    </xf>
    <xf numFmtId="0" fontId="3" fillId="2" borderId="0" xfId="3" applyFont="1" applyAlignment="1">
      <alignment horizontal="left"/>
    </xf>
    <xf numFmtId="41" fontId="1" fillId="0" borderId="0" xfId="1" applyFont="1"/>
    <xf numFmtId="164" fontId="1" fillId="0" borderId="0" xfId="2" applyNumberFormat="1" applyFont="1"/>
    <xf numFmtId="0" fontId="0" fillId="0" borderId="0" xfId="0" applyAlignment="1">
      <alignment horizontal="left" indent="1"/>
    </xf>
    <xf numFmtId="0" fontId="0" fillId="0" borderId="0" xfId="0" applyAlignment="1"/>
    <xf numFmtId="0" fontId="0" fillId="0" borderId="0" xfId="0" applyFont="1" applyAlignment="1">
      <alignment wrapText="1"/>
    </xf>
    <xf numFmtId="0" fontId="3" fillId="5" borderId="0" xfId="3" applyFont="1" applyFill="1" applyAlignment="1">
      <alignment wrapText="1"/>
    </xf>
    <xf numFmtId="0" fontId="3" fillId="5" borderId="0" xfId="4" applyFont="1" applyFill="1" applyAlignment="1">
      <alignment wrapText="1"/>
    </xf>
    <xf numFmtId="49" fontId="0" fillId="0" borderId="0" xfId="0" applyNumberFormat="1" applyAlignment="1">
      <alignment horizontal="left" indent="1"/>
    </xf>
    <xf numFmtId="49" fontId="6" fillId="6" borderId="0" xfId="5" applyNumberFormat="1" applyFont="1" applyFill="1" applyAlignment="1">
      <alignment wrapText="1"/>
    </xf>
    <xf numFmtId="0" fontId="8" fillId="6" borderId="0" xfId="5" applyFont="1" applyFill="1" applyAlignment="1">
      <alignment wrapText="1"/>
    </xf>
    <xf numFmtId="0" fontId="2" fillId="4" borderId="0" xfId="5" applyFont="1" applyAlignment="1">
      <alignment horizontal="center" wrapText="1"/>
    </xf>
    <xf numFmtId="0" fontId="0" fillId="0" borderId="0" xfId="0" applyAlignment="1">
      <alignment horizontal="left" wrapText="1"/>
    </xf>
    <xf numFmtId="0" fontId="3" fillId="3" borderId="0" xfId="4" applyFont="1" applyAlignment="1">
      <alignment horizontal="center" wrapText="1"/>
    </xf>
    <xf numFmtId="0" fontId="3" fillId="2" borderId="0" xfId="3" applyFont="1" applyAlignment="1">
      <alignment horizontal="center" wrapText="1"/>
    </xf>
    <xf numFmtId="0" fontId="2" fillId="4" borderId="0" xfId="5" applyFont="1" applyAlignment="1">
      <alignment horizontal="center"/>
    </xf>
    <xf numFmtId="0" fontId="0" fillId="0" borderId="0" xfId="0" applyFont="1" applyAlignment="1">
      <alignment horizontal="left" wrapText="1"/>
    </xf>
  </cellXfs>
  <cellStyles count="7">
    <cellStyle name="20% - Accent1" xfId="3" builtinId="30"/>
    <cellStyle name="40% - Accent1" xfId="4" builtinId="31"/>
    <cellStyle name="60% - Accent1" xfId="5" builtinId="32"/>
    <cellStyle name="Comma [0]" xfId="1" builtinId="6"/>
    <cellStyle name="Hyperlink" xfId="6"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5734050</xdr:colOff>
      <xdr:row>0</xdr:row>
      <xdr:rowOff>19050</xdr:rowOff>
    </xdr:from>
    <xdr:to>
      <xdr:col>0</xdr:col>
      <xdr:colOff>7105649</xdr:colOff>
      <xdr:row>0</xdr:row>
      <xdr:rowOff>704850</xdr:rowOff>
    </xdr:to>
    <xdr:pic>
      <xdr:nvPicPr>
        <xdr:cNvPr id="2" name="Picture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862" b="10862"/>
        <a:stretch/>
      </xdr:blipFill>
      <xdr:spPr bwMode="auto">
        <a:xfrm>
          <a:off x="5734050" y="19050"/>
          <a:ext cx="1371599" cy="68580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0</xdr:col>
      <xdr:colOff>4276725</xdr:colOff>
      <xdr:row>0</xdr:row>
      <xdr:rowOff>57150</xdr:rowOff>
    </xdr:from>
    <xdr:to>
      <xdr:col>0</xdr:col>
      <xdr:colOff>5648325</xdr:colOff>
      <xdr:row>0</xdr:row>
      <xdr:rowOff>708025</xdr:rowOff>
    </xdr:to>
    <xdr:pic>
      <xdr:nvPicPr>
        <xdr:cNvPr id="3" name="Picture 2" descr="MP-logo_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76725" y="57150"/>
          <a:ext cx="1371600" cy="650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0"/>
  <sheetViews>
    <sheetView tabSelected="1" workbookViewId="0">
      <selection activeCell="B27" sqref="B27"/>
    </sheetView>
  </sheetViews>
  <sheetFormatPr defaultRowHeight="14.4" x14ac:dyDescent="0.3"/>
  <cols>
    <col min="1" max="1" width="112.44140625" style="4" customWidth="1"/>
    <col min="4" max="4" width="9.109375" customWidth="1"/>
  </cols>
  <sheetData>
    <row r="1" spans="1:1" s="1" customFormat="1" ht="58.5" customHeight="1" x14ac:dyDescent="0.4">
      <c r="A1" s="42" t="s">
        <v>137</v>
      </c>
    </row>
    <row r="2" spans="1:1" s="1" customFormat="1" ht="16.8" customHeight="1" x14ac:dyDescent="0.35">
      <c r="A2" s="41" t="s">
        <v>157</v>
      </c>
    </row>
    <row r="3" spans="1:1" s="1" customFormat="1" ht="20.100000000000001" customHeight="1" x14ac:dyDescent="0.3">
      <c r="A3" s="39" t="s">
        <v>0</v>
      </c>
    </row>
    <row r="4" spans="1:1" s="1" customFormat="1" ht="20.100000000000001" customHeight="1" x14ac:dyDescent="0.3">
      <c r="A4" s="2" t="str">
        <f>Zip!A1</f>
        <v>MassHealth Coverage by 3-Digit Zip Code, Among Individuals Enrolled as of June 30, 2018</v>
      </c>
    </row>
    <row r="5" spans="1:1" ht="20.100000000000001" customHeight="1" x14ac:dyDescent="0.3">
      <c r="A5" s="2" t="str">
        <f>FPLAge!A1</f>
        <v>MassHealth Coverage by Income and Age, Among Individuals Enrolled as of June 30, 2018</v>
      </c>
    </row>
    <row r="6" spans="1:1" ht="20.100000000000001" customHeight="1" x14ac:dyDescent="0.3">
      <c r="A6" s="2" t="str">
        <f>EverHistoryElig!A1</f>
        <v>Any MassHealth Coverage in Prior Years by Eligibility Group, Among Individuals Enrolled as of June 30, 2018</v>
      </c>
    </row>
    <row r="7" spans="1:1" ht="20.100000000000001" customHeight="1" x14ac:dyDescent="0.3">
      <c r="A7" s="2" t="str">
        <f>FullHistory!A1</f>
        <v>Full-Year MassHealth Coverage in Current and Prior Years, Among Individuals Enrolled as of June 30, 2018</v>
      </c>
    </row>
    <row r="8" spans="1:1" ht="20.100000000000001" customHeight="1" x14ac:dyDescent="0.3">
      <c r="A8" s="2" t="str">
        <f>AgeGender!A1</f>
        <v>MassHealth Coverage by Age and Gender, Among Individuals Enrolled as of June 30, 2018</v>
      </c>
    </row>
    <row r="9" spans="1:1" ht="20.100000000000001" customHeight="1" x14ac:dyDescent="0.3">
      <c r="A9" s="2" t="str">
        <f>RaceEth!A1</f>
        <v>MassHealth Coverage by Race/Ethnicity, Among Individuals Enrolled as of June 30, 2018</v>
      </c>
    </row>
    <row r="10" spans="1:1" ht="20.100000000000001" customHeight="1" x14ac:dyDescent="0.3">
      <c r="A10" s="2" t="str">
        <f>Lang!A1</f>
        <v>MassHealth Coverage by Primary Language, Among Individuals Enrolled as of June 30, 2018</v>
      </c>
    </row>
    <row r="11" spans="1:1" ht="20.100000000000001" customHeight="1" x14ac:dyDescent="0.3">
      <c r="A11" s="3" t="str">
        <f>HousingAge!A1</f>
        <v>MassHealth Coverage by Housing Stability and Age, Among Individuals Enrolled as of June 30, 2018</v>
      </c>
    </row>
    <row r="12" spans="1:1" ht="20.100000000000001" customHeight="1" x14ac:dyDescent="0.3">
      <c r="A12" s="2" t="str">
        <f>FamSizeElig!A1</f>
        <v>MassHealth Coverage by Family Size and Eligibility Group, Among Individuals Enrolled as of June 30, 2018</v>
      </c>
    </row>
    <row r="13" spans="1:1" ht="20.100000000000001" customHeight="1" x14ac:dyDescent="0.3">
      <c r="A13" s="2" t="str">
        <f>TPLElig!A1</f>
        <v>MassHealth Coverage by Presence of Additional Source by Eligibility Group, Among Individuals Enrolled as of June 30, 2018</v>
      </c>
    </row>
    <row r="14" spans="1:1" ht="20.100000000000001" customHeight="1" x14ac:dyDescent="0.3">
      <c r="A14" s="2" t="str">
        <f>PA!A1</f>
        <v>MassHealth Coverage by Premium Assistance Status, Among Individuals Enrolled as of June 30, 2018</v>
      </c>
    </row>
    <row r="15" spans="1:1" s="1" customFormat="1" ht="20.100000000000001" customHeight="1" x14ac:dyDescent="0.3">
      <c r="A15" s="38" t="s">
        <v>133</v>
      </c>
    </row>
    <row r="16" spans="1:1" s="1" customFormat="1" ht="28.8" x14ac:dyDescent="0.3">
      <c r="A16" s="37" t="s">
        <v>158</v>
      </c>
    </row>
    <row r="17" spans="1:1" ht="30" customHeight="1" x14ac:dyDescent="0.3">
      <c r="A17" s="4" t="s">
        <v>159</v>
      </c>
    </row>
    <row r="18" spans="1:1" x14ac:dyDescent="0.3">
      <c r="A18" s="4" t="s">
        <v>134</v>
      </c>
    </row>
    <row r="19" spans="1:1" ht="28.8" x14ac:dyDescent="0.3">
      <c r="A19" s="4" t="s">
        <v>135</v>
      </c>
    </row>
    <row r="20" spans="1:1" ht="30" customHeight="1" x14ac:dyDescent="0.3">
      <c r="A20" s="4" t="s">
        <v>136</v>
      </c>
    </row>
  </sheetData>
  <hyperlinks>
    <hyperlink ref="A4" location="Zip!A1" display="Zip!A1"/>
    <hyperlink ref="A5" location="FPLAge!A1" display="FPLAge!A1"/>
    <hyperlink ref="A6" location="EverHistoryElig!A1" display="EverHistoryElig!A1"/>
    <hyperlink ref="A7" location="FullHistory!A1" display="FullHistory!A1"/>
    <hyperlink ref="A8" location="AgeGender!A1" display="AgeGender!A1"/>
    <hyperlink ref="A9" location="RaceEth!A1" display="RaceEth!A1"/>
    <hyperlink ref="A10" location="Lang!A1" display="Lang!A1"/>
    <hyperlink ref="A12" location="FamSizeElig!A1" display="FamSizeElig!A1"/>
    <hyperlink ref="A11" location="HousingAge!A1" display="HousingAge!A1"/>
    <hyperlink ref="A13" location="TPLElig!A1" display="TPLElig!A1"/>
    <hyperlink ref="A14" location="PA!A1" display="PA!A1"/>
  </hyperlinks>
  <pageMargins left="0.25" right="0.25"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workbookViewId="0"/>
  </sheetViews>
  <sheetFormatPr defaultRowHeight="14.4" x14ac:dyDescent="0.3"/>
  <cols>
    <col min="1" max="1" width="18.109375" customWidth="1"/>
    <col min="2" max="13" width="10.88671875" customWidth="1"/>
  </cols>
  <sheetData>
    <row r="1" spans="1:13" s="1" customFormat="1" x14ac:dyDescent="0.3">
      <c r="A1" s="5" t="s">
        <v>129</v>
      </c>
    </row>
    <row r="2" spans="1:13" s="1" customFormat="1" x14ac:dyDescent="0.3"/>
    <row r="3" spans="1:13" s="5" customFormat="1" x14ac:dyDescent="0.3">
      <c r="A3" s="43" t="s">
        <v>130</v>
      </c>
      <c r="B3" s="16" t="s">
        <v>3</v>
      </c>
      <c r="C3" s="16"/>
      <c r="D3" s="16"/>
      <c r="E3" s="16"/>
      <c r="F3" s="16"/>
      <c r="G3" s="16"/>
      <c r="H3" s="17" t="s">
        <v>27</v>
      </c>
      <c r="I3" s="17"/>
      <c r="J3" s="17"/>
      <c r="K3" s="17"/>
      <c r="L3" s="17"/>
      <c r="M3" s="17"/>
    </row>
    <row r="4" spans="1:13" s="19" customFormat="1" ht="43.2" x14ac:dyDescent="0.3">
      <c r="A4" s="43"/>
      <c r="B4" s="8" t="s">
        <v>38</v>
      </c>
      <c r="C4" s="8" t="s">
        <v>39</v>
      </c>
      <c r="D4" s="8" t="s">
        <v>40</v>
      </c>
      <c r="E4" s="8" t="s">
        <v>41</v>
      </c>
      <c r="F4" s="8" t="s">
        <v>42</v>
      </c>
      <c r="G4" s="8" t="s">
        <v>24</v>
      </c>
      <c r="H4" s="9" t="s">
        <v>38</v>
      </c>
      <c r="I4" s="9" t="s">
        <v>39</v>
      </c>
      <c r="J4" s="9" t="s">
        <v>40</v>
      </c>
      <c r="K4" s="9" t="s">
        <v>41</v>
      </c>
      <c r="L4" s="9" t="s">
        <v>42</v>
      </c>
      <c r="M4" s="18" t="s">
        <v>24</v>
      </c>
    </row>
    <row r="5" spans="1:13" x14ac:dyDescent="0.3">
      <c r="A5" s="10">
        <v>1</v>
      </c>
      <c r="B5" s="20">
        <v>216687</v>
      </c>
      <c r="C5" s="20">
        <v>13822</v>
      </c>
      <c r="D5" s="20">
        <v>320227</v>
      </c>
      <c r="E5" s="20">
        <v>62286</v>
      </c>
      <c r="F5" s="20">
        <v>137177</v>
      </c>
      <c r="G5" s="20">
        <v>750199</v>
      </c>
      <c r="H5" s="21">
        <v>0.78491013018625977</v>
      </c>
      <c r="I5" s="21">
        <v>0.37775348455862257</v>
      </c>
      <c r="J5" s="21">
        <v>0.46154322891594052</v>
      </c>
      <c r="K5" s="21">
        <v>9.4187064589347363E-2</v>
      </c>
      <c r="L5" s="21">
        <v>0.77740059844947185</v>
      </c>
      <c r="M5" s="21">
        <v>0.40678147151848115</v>
      </c>
    </row>
    <row r="6" spans="1:13" x14ac:dyDescent="0.3">
      <c r="A6" s="10">
        <v>2</v>
      </c>
      <c r="B6" s="20">
        <v>31973</v>
      </c>
      <c r="C6" s="20">
        <v>5399</v>
      </c>
      <c r="D6" s="20">
        <v>137724</v>
      </c>
      <c r="E6" s="20">
        <v>120930</v>
      </c>
      <c r="F6" s="20">
        <v>33200</v>
      </c>
      <c r="G6" s="20">
        <v>329226</v>
      </c>
      <c r="H6" s="21">
        <v>0.11581650764672216</v>
      </c>
      <c r="I6" s="21">
        <v>0.14755397649631047</v>
      </c>
      <c r="J6" s="21">
        <v>0.1985016243452894</v>
      </c>
      <c r="K6" s="21">
        <v>0.18286680346770987</v>
      </c>
      <c r="L6" s="21">
        <v>0.18814888697465657</v>
      </c>
      <c r="M6" s="21">
        <v>0.17851668256308456</v>
      </c>
    </row>
    <row r="7" spans="1:13" x14ac:dyDescent="0.3">
      <c r="A7" s="10">
        <v>3</v>
      </c>
      <c r="B7" s="20">
        <v>10567</v>
      </c>
      <c r="C7" s="20">
        <v>6684</v>
      </c>
      <c r="D7" s="20">
        <v>103943</v>
      </c>
      <c r="E7" s="20">
        <v>168179</v>
      </c>
      <c r="F7" s="20">
        <v>727</v>
      </c>
      <c r="G7" s="20">
        <v>290100</v>
      </c>
      <c r="H7" s="21">
        <v>3.8277078669593505E-2</v>
      </c>
      <c r="I7" s="21">
        <v>0.18267286143755124</v>
      </c>
      <c r="J7" s="21">
        <v>0.14981306336820319</v>
      </c>
      <c r="K7" s="21">
        <v>0.25431535715203818</v>
      </c>
      <c r="L7" s="21">
        <v>4.120007253932992E-3</v>
      </c>
      <c r="M7" s="21">
        <v>0.15730133589555756</v>
      </c>
    </row>
    <row r="8" spans="1:13" x14ac:dyDescent="0.3">
      <c r="A8" s="10">
        <v>4</v>
      </c>
      <c r="B8" s="20">
        <v>6375</v>
      </c>
      <c r="C8" s="20">
        <v>5736</v>
      </c>
      <c r="D8" s="20">
        <v>77740</v>
      </c>
      <c r="E8" s="20">
        <v>164026</v>
      </c>
      <c r="F8" s="20">
        <v>328</v>
      </c>
      <c r="G8" s="20">
        <v>254205</v>
      </c>
      <c r="H8" s="21">
        <v>2.3092304014257461E-2</v>
      </c>
      <c r="I8" s="21">
        <v>0.15676414320852691</v>
      </c>
      <c r="J8" s="21">
        <v>0.11204667506464232</v>
      </c>
      <c r="K8" s="21">
        <v>0.24803531221032479</v>
      </c>
      <c r="L8" s="21">
        <v>1.8588203291472094E-3</v>
      </c>
      <c r="M8" s="21">
        <v>0.13783793895667082</v>
      </c>
    </row>
    <row r="9" spans="1:13" x14ac:dyDescent="0.3">
      <c r="A9" s="10" t="s">
        <v>131</v>
      </c>
      <c r="B9" s="20">
        <v>3686</v>
      </c>
      <c r="C9" s="20">
        <v>4289</v>
      </c>
      <c r="D9" s="20">
        <v>50059</v>
      </c>
      <c r="E9" s="20">
        <v>139991</v>
      </c>
      <c r="F9" s="20">
        <v>145</v>
      </c>
      <c r="G9" s="20">
        <v>198170</v>
      </c>
      <c r="H9" s="21">
        <v>1.3351879622988706E-2</v>
      </c>
      <c r="I9" s="21">
        <v>0.11721781907625034</v>
      </c>
      <c r="J9" s="21">
        <v>7.2150045112695266E-2</v>
      </c>
      <c r="K9" s="21">
        <v>0.21169028929337774</v>
      </c>
      <c r="L9" s="21">
        <v>8.2173459672666273E-4</v>
      </c>
      <c r="M9" s="21">
        <v>0.107454001152784</v>
      </c>
    </row>
    <row r="10" spans="1:13" x14ac:dyDescent="0.3">
      <c r="A10" t="s">
        <v>32</v>
      </c>
      <c r="B10" s="20">
        <v>6778</v>
      </c>
      <c r="C10" s="20">
        <v>660</v>
      </c>
      <c r="D10" s="20">
        <v>4125</v>
      </c>
      <c r="E10" s="20">
        <v>5889</v>
      </c>
      <c r="F10" s="20">
        <v>4879</v>
      </c>
      <c r="G10" s="20">
        <v>22331</v>
      </c>
      <c r="H10" s="21">
        <v>2.4552099860178363E-2</v>
      </c>
      <c r="I10" s="21">
        <v>1.8037715222738452E-2</v>
      </c>
      <c r="J10" s="21">
        <v>5.9453631932293487E-3</v>
      </c>
      <c r="K10" s="21">
        <v>8.9051732872020457E-3</v>
      </c>
      <c r="L10" s="21">
        <v>2.7649952396064742E-2</v>
      </c>
      <c r="M10" s="21">
        <v>1.2108569913421909E-2</v>
      </c>
    </row>
    <row r="11" spans="1:13" x14ac:dyDescent="0.3">
      <c r="A11" s="5" t="s">
        <v>24</v>
      </c>
      <c r="B11" s="25">
        <v>276066</v>
      </c>
      <c r="C11" s="25">
        <v>36590</v>
      </c>
      <c r="D11" s="25">
        <v>693818</v>
      </c>
      <c r="E11" s="25">
        <v>661301</v>
      </c>
      <c r="F11" s="25">
        <v>176456</v>
      </c>
      <c r="G11" s="25">
        <v>1844231</v>
      </c>
      <c r="H11" s="26">
        <v>1</v>
      </c>
      <c r="I11" s="26">
        <v>1</v>
      </c>
      <c r="J11" s="26">
        <v>1</v>
      </c>
      <c r="K11" s="26">
        <v>1</v>
      </c>
      <c r="L11" s="26">
        <v>1</v>
      </c>
      <c r="M11" s="26">
        <v>1</v>
      </c>
    </row>
    <row r="13" spans="1:13" x14ac:dyDescent="0.3">
      <c r="A13" s="5" t="s">
        <v>81</v>
      </c>
    </row>
    <row r="14" spans="1:13" ht="30" customHeight="1" x14ac:dyDescent="0.3">
      <c r="A14" s="48" t="s">
        <v>132</v>
      </c>
      <c r="B14" s="48"/>
      <c r="C14" s="48"/>
      <c r="D14" s="48"/>
      <c r="E14" s="48"/>
      <c r="F14" s="48"/>
      <c r="G14" s="48"/>
      <c r="H14" s="48"/>
      <c r="I14" s="48"/>
      <c r="J14" s="48"/>
      <c r="K14" s="48"/>
      <c r="L14" s="48"/>
      <c r="M14" s="48"/>
    </row>
  </sheetData>
  <mergeCells count="2">
    <mergeCell ref="A3:A4"/>
    <mergeCell ref="A14:M14"/>
  </mergeCells>
  <pageMargins left="0.25" right="0.25" top="0.75" bottom="0.75" header="0.3" footer="0.3"/>
  <pageSetup scale="8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workbookViewId="0">
      <selection activeCell="A13" sqref="A13"/>
    </sheetView>
  </sheetViews>
  <sheetFormatPr defaultRowHeight="14.4" x14ac:dyDescent="0.3"/>
  <cols>
    <col min="1" max="1" width="46.44140625" customWidth="1"/>
    <col min="2" max="13" width="10.88671875" customWidth="1"/>
  </cols>
  <sheetData>
    <row r="1" spans="1:13" s="1" customFormat="1" x14ac:dyDescent="0.3">
      <c r="A1" s="5" t="s">
        <v>145</v>
      </c>
    </row>
    <row r="2" spans="1:13" s="1" customFormat="1" x14ac:dyDescent="0.3"/>
    <row r="3" spans="1:13" s="5" customFormat="1" x14ac:dyDescent="0.3">
      <c r="A3" s="43" t="s">
        <v>146</v>
      </c>
      <c r="B3" s="16" t="s">
        <v>3</v>
      </c>
      <c r="C3" s="16"/>
      <c r="D3" s="16"/>
      <c r="E3" s="16"/>
      <c r="F3" s="16"/>
      <c r="G3" s="16"/>
      <c r="H3" s="17" t="s">
        <v>27</v>
      </c>
      <c r="I3" s="17"/>
      <c r="J3" s="17"/>
      <c r="K3" s="17"/>
      <c r="L3" s="17"/>
      <c r="M3" s="17"/>
    </row>
    <row r="4" spans="1:13" s="19" customFormat="1" ht="43.2" x14ac:dyDescent="0.3">
      <c r="A4" s="43"/>
      <c r="B4" s="28" t="s">
        <v>38</v>
      </c>
      <c r="C4" s="28" t="s">
        <v>39</v>
      </c>
      <c r="D4" s="28" t="s">
        <v>40</v>
      </c>
      <c r="E4" s="28" t="s">
        <v>41</v>
      </c>
      <c r="F4" s="28" t="s">
        <v>42</v>
      </c>
      <c r="G4" s="28" t="s">
        <v>24</v>
      </c>
      <c r="H4" s="29" t="s">
        <v>38</v>
      </c>
      <c r="I4" s="29" t="s">
        <v>39</v>
      </c>
      <c r="J4" s="29" t="s">
        <v>40</v>
      </c>
      <c r="K4" s="29" t="s">
        <v>41</v>
      </c>
      <c r="L4" s="29" t="s">
        <v>42</v>
      </c>
      <c r="M4" s="18" t="s">
        <v>24</v>
      </c>
    </row>
    <row r="5" spans="1:13" x14ac:dyDescent="0.3">
      <c r="A5" s="10" t="s">
        <v>152</v>
      </c>
      <c r="B5" s="20">
        <v>18053</v>
      </c>
      <c r="C5" s="20">
        <v>7507</v>
      </c>
      <c r="D5" s="20">
        <v>64006</v>
      </c>
      <c r="E5" s="20">
        <v>75387</v>
      </c>
      <c r="F5" s="20">
        <v>7407</v>
      </c>
      <c r="G5" s="20">
        <v>172360</v>
      </c>
      <c r="H5" s="21">
        <v>6.5393782646178816E-2</v>
      </c>
      <c r="I5" s="21">
        <v>0.20516534572287509</v>
      </c>
      <c r="J5" s="21">
        <v>9.2251858556566702E-2</v>
      </c>
      <c r="K5" s="21">
        <v>0.11399801300769241</v>
      </c>
      <c r="L5" s="21">
        <v>4.197647005485787E-2</v>
      </c>
      <c r="M5" s="21">
        <v>9.3459008117746642E-2</v>
      </c>
    </row>
    <row r="6" spans="1:13" x14ac:dyDescent="0.3">
      <c r="A6" s="40" t="s">
        <v>138</v>
      </c>
      <c r="B6" s="20">
        <v>14828</v>
      </c>
      <c r="C6" s="20">
        <v>7045</v>
      </c>
      <c r="D6" s="20">
        <v>53562</v>
      </c>
      <c r="E6" s="20">
        <v>67046</v>
      </c>
      <c r="F6" s="20">
        <v>2844</v>
      </c>
      <c r="G6" s="20">
        <v>145325</v>
      </c>
      <c r="H6" s="21">
        <v>5.3711793556613277E-2</v>
      </c>
      <c r="I6" s="21">
        <v>0.19253894506695818</v>
      </c>
      <c r="J6" s="21">
        <v>7.7198919601394023E-2</v>
      </c>
      <c r="K6" s="21">
        <v>0.10138499714955822</v>
      </c>
      <c r="L6" s="21">
        <v>1.6117332366142267E-2</v>
      </c>
      <c r="M6" s="21">
        <v>7.8799781589182702E-2</v>
      </c>
    </row>
    <row r="7" spans="1:13" x14ac:dyDescent="0.3">
      <c r="A7" s="40" t="s">
        <v>139</v>
      </c>
      <c r="B7" s="20">
        <v>3225</v>
      </c>
      <c r="C7" s="20">
        <v>462</v>
      </c>
      <c r="D7" s="20">
        <v>10444</v>
      </c>
      <c r="E7" s="20">
        <v>8341</v>
      </c>
      <c r="F7" s="20">
        <v>4563</v>
      </c>
      <c r="G7" s="20">
        <v>27035</v>
      </c>
      <c r="H7" s="21">
        <v>1.1681989089565539E-2</v>
      </c>
      <c r="I7" s="21">
        <v>1.2626400655916917E-2</v>
      </c>
      <c r="J7" s="21">
        <v>1.5052938955172682E-2</v>
      </c>
      <c r="K7" s="21">
        <v>1.2613015858134194E-2</v>
      </c>
      <c r="L7" s="21">
        <v>2.5859137688715599E-2</v>
      </c>
      <c r="M7" s="21">
        <v>1.4659226528563938E-2</v>
      </c>
    </row>
    <row r="8" spans="1:13" x14ac:dyDescent="0.3">
      <c r="A8" s="10" t="s">
        <v>151</v>
      </c>
      <c r="B8" s="20">
        <v>257319</v>
      </c>
      <c r="C8" s="20">
        <v>29081</v>
      </c>
      <c r="D8" s="20">
        <v>629705</v>
      </c>
      <c r="E8" s="20">
        <v>585906</v>
      </c>
      <c r="F8" s="20">
        <v>162293</v>
      </c>
      <c r="G8" s="20">
        <v>1664304</v>
      </c>
      <c r="H8" s="21">
        <v>0.93209232574819068</v>
      </c>
      <c r="I8" s="21">
        <v>0.7947799945340257</v>
      </c>
      <c r="J8" s="21">
        <v>0.90759392232545133</v>
      </c>
      <c r="K8" s="21">
        <v>0.88598988962666014</v>
      </c>
      <c r="L8" s="21">
        <v>0.9197363648728295</v>
      </c>
      <c r="M8" s="21">
        <v>0.90243792670224066</v>
      </c>
    </row>
    <row r="9" spans="1:13" x14ac:dyDescent="0.3">
      <c r="A9" s="5" t="s">
        <v>24</v>
      </c>
      <c r="B9" s="25">
        <v>276066</v>
      </c>
      <c r="C9" s="25">
        <v>36590</v>
      </c>
      <c r="D9" s="25">
        <v>693818</v>
      </c>
      <c r="E9" s="25">
        <v>661301</v>
      </c>
      <c r="F9" s="25">
        <v>176456</v>
      </c>
      <c r="G9" s="25">
        <v>1844231</v>
      </c>
      <c r="H9" s="26">
        <v>1</v>
      </c>
      <c r="I9" s="26">
        <v>1</v>
      </c>
      <c r="J9" s="26">
        <v>1</v>
      </c>
      <c r="K9" s="26">
        <v>1</v>
      </c>
      <c r="L9" s="26">
        <v>1</v>
      </c>
      <c r="M9" s="26">
        <v>1</v>
      </c>
    </row>
    <row r="11" spans="1:13" x14ac:dyDescent="0.3">
      <c r="A11" s="5" t="s">
        <v>81</v>
      </c>
    </row>
    <row r="12" spans="1:13" ht="16.2" customHeight="1" x14ac:dyDescent="0.3">
      <c r="A12" s="44" t="s">
        <v>156</v>
      </c>
      <c r="B12" s="44"/>
      <c r="C12" s="44"/>
      <c r="D12" s="44"/>
      <c r="E12" s="44"/>
      <c r="F12" s="44"/>
      <c r="G12" s="44"/>
      <c r="H12" s="44"/>
      <c r="I12" s="44"/>
      <c r="J12" s="44"/>
      <c r="K12" s="44"/>
      <c r="L12" s="44"/>
      <c r="M12" s="44"/>
    </row>
    <row r="13" spans="1:13" x14ac:dyDescent="0.3">
      <c r="A13" t="s">
        <v>140</v>
      </c>
    </row>
  </sheetData>
  <mergeCells count="2">
    <mergeCell ref="A3:A4"/>
    <mergeCell ref="A12:M12"/>
  </mergeCells>
  <pageMargins left="0.25" right="0.25" top="0.75" bottom="0.75" header="0.3" footer="0.3"/>
  <pageSetup scale="7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
  <sheetViews>
    <sheetView workbookViewId="0">
      <selection activeCell="G19" sqref="G19"/>
    </sheetView>
  </sheetViews>
  <sheetFormatPr defaultRowHeight="14.4" x14ac:dyDescent="0.3"/>
  <cols>
    <col min="1" max="1" width="45.6640625" customWidth="1"/>
    <col min="2" max="3" width="12.33203125" customWidth="1"/>
  </cols>
  <sheetData>
    <row r="1" spans="1:3" s="1" customFormat="1" x14ac:dyDescent="0.3">
      <c r="A1" s="5" t="s">
        <v>141</v>
      </c>
    </row>
    <row r="2" spans="1:3" s="1" customFormat="1" x14ac:dyDescent="0.3">
      <c r="A2" s="5"/>
    </row>
    <row r="3" spans="1:3" ht="57.6" x14ac:dyDescent="0.3">
      <c r="A3" s="27" t="s">
        <v>155</v>
      </c>
      <c r="B3" s="28" t="s">
        <v>3</v>
      </c>
      <c r="C3" s="29" t="s">
        <v>148</v>
      </c>
    </row>
    <row r="4" spans="1:3" x14ac:dyDescent="0.3">
      <c r="A4" t="s">
        <v>143</v>
      </c>
      <c r="B4" s="20">
        <v>40916</v>
      </c>
      <c r="C4" s="21">
        <f>B4/B$6</f>
        <v>2.2185940915210731E-2</v>
      </c>
    </row>
    <row r="5" spans="1:3" x14ac:dyDescent="0.3">
      <c r="A5" t="s">
        <v>142</v>
      </c>
      <c r="B5" s="20">
        <v>1803315</v>
      </c>
      <c r="C5" s="21">
        <f t="shared" ref="C5:C6" si="0">B5/B$6</f>
        <v>0.97781405908478924</v>
      </c>
    </row>
    <row r="6" spans="1:3" x14ac:dyDescent="0.3">
      <c r="A6" s="5" t="s">
        <v>24</v>
      </c>
      <c r="B6" s="25">
        <f>SUM(B4:B5)</f>
        <v>1844231</v>
      </c>
      <c r="C6" s="26">
        <f t="shared" si="0"/>
        <v>1</v>
      </c>
    </row>
    <row r="8" spans="1:3" x14ac:dyDescent="0.3">
      <c r="A8" s="5" t="s">
        <v>81</v>
      </c>
    </row>
    <row r="9" spans="1:3" x14ac:dyDescent="0.3">
      <c r="A9" t="s">
        <v>144</v>
      </c>
    </row>
  </sheetData>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workbookViewId="0"/>
  </sheetViews>
  <sheetFormatPr defaultRowHeight="14.4" x14ac:dyDescent="0.3"/>
  <cols>
    <col min="1" max="1" width="21.88671875" style="10" customWidth="1"/>
    <col min="2" max="3" width="16.6640625" customWidth="1"/>
  </cols>
  <sheetData>
    <row r="1" spans="1:3" s="1" customFormat="1" x14ac:dyDescent="0.3">
      <c r="A1" s="5" t="s">
        <v>1</v>
      </c>
    </row>
    <row r="2" spans="1:3" s="1" customFormat="1" x14ac:dyDescent="0.3">
      <c r="A2" s="6"/>
    </row>
    <row r="3" spans="1:3" ht="45" customHeight="1" x14ac:dyDescent="0.3">
      <c r="A3" s="7" t="s">
        <v>2</v>
      </c>
      <c r="B3" s="8" t="s">
        <v>147</v>
      </c>
      <c r="C3" s="9" t="s">
        <v>148</v>
      </c>
    </row>
    <row r="4" spans="1:3" x14ac:dyDescent="0.3">
      <c r="A4" s="10" t="s">
        <v>4</v>
      </c>
      <c r="B4" s="11">
        <v>425548</v>
      </c>
      <c r="C4" s="12">
        <v>0.23074549771693459</v>
      </c>
    </row>
    <row r="5" spans="1:3" x14ac:dyDescent="0.3">
      <c r="A5" s="10" t="s">
        <v>5</v>
      </c>
      <c r="B5" s="11">
        <v>207768</v>
      </c>
      <c r="C5" s="12">
        <v>0.11265833835349259</v>
      </c>
    </row>
    <row r="6" spans="1:3" x14ac:dyDescent="0.3">
      <c r="A6" s="10" t="s">
        <v>6</v>
      </c>
      <c r="B6" s="11">
        <v>173809</v>
      </c>
      <c r="C6" s="12">
        <v>9.4244701450089494E-2</v>
      </c>
    </row>
    <row r="7" spans="1:3" x14ac:dyDescent="0.3">
      <c r="A7" s="10" t="s">
        <v>7</v>
      </c>
      <c r="B7" s="11">
        <v>126627</v>
      </c>
      <c r="C7" s="12">
        <v>6.8661138436562449E-2</v>
      </c>
    </row>
    <row r="8" spans="1:3" x14ac:dyDescent="0.3">
      <c r="A8" s="10" t="s">
        <v>8</v>
      </c>
      <c r="B8" s="11">
        <v>124057</v>
      </c>
      <c r="C8" s="12">
        <v>6.7267603678714871E-2</v>
      </c>
    </row>
    <row r="9" spans="1:3" x14ac:dyDescent="0.3">
      <c r="A9" s="10" t="s">
        <v>9</v>
      </c>
      <c r="B9" s="11">
        <v>122230</v>
      </c>
      <c r="C9" s="12">
        <v>6.6276946868369532E-2</v>
      </c>
    </row>
    <row r="10" spans="1:3" x14ac:dyDescent="0.3">
      <c r="A10" s="10" t="s">
        <v>10</v>
      </c>
      <c r="B10" s="11">
        <v>99410</v>
      </c>
      <c r="C10" s="12">
        <v>5.3903225788960278E-2</v>
      </c>
    </row>
    <row r="11" spans="1:3" x14ac:dyDescent="0.3">
      <c r="A11" s="10" t="s">
        <v>11</v>
      </c>
      <c r="B11" s="11">
        <v>86241</v>
      </c>
      <c r="C11" s="12">
        <v>4.6762580175693826E-2</v>
      </c>
    </row>
    <row r="12" spans="1:3" x14ac:dyDescent="0.3">
      <c r="A12" s="10" t="s">
        <v>12</v>
      </c>
      <c r="B12" s="11">
        <v>72616</v>
      </c>
      <c r="C12" s="12">
        <v>3.9374677033408502E-2</v>
      </c>
    </row>
    <row r="13" spans="1:3" x14ac:dyDescent="0.3">
      <c r="A13" s="10" t="s">
        <v>13</v>
      </c>
      <c r="B13" s="11">
        <v>69334</v>
      </c>
      <c r="C13" s="12">
        <v>3.7595073502180582E-2</v>
      </c>
    </row>
    <row r="14" spans="1:3" x14ac:dyDescent="0.3">
      <c r="A14" s="10" t="s">
        <v>14</v>
      </c>
      <c r="B14" s="11">
        <v>56561</v>
      </c>
      <c r="C14" s="12">
        <v>3.0669151532535781E-2</v>
      </c>
    </row>
    <row r="15" spans="1:3" x14ac:dyDescent="0.3">
      <c r="A15" s="10" t="s">
        <v>15</v>
      </c>
      <c r="B15" s="11">
        <v>55236</v>
      </c>
      <c r="C15" s="12">
        <v>2.9950694896680514E-2</v>
      </c>
    </row>
    <row r="16" spans="1:3" x14ac:dyDescent="0.3">
      <c r="A16" s="10" t="s">
        <v>16</v>
      </c>
      <c r="B16" s="11">
        <v>50284</v>
      </c>
      <c r="C16" s="12">
        <v>2.7265564888563309E-2</v>
      </c>
    </row>
    <row r="17" spans="1:3" x14ac:dyDescent="0.3">
      <c r="A17" s="10" t="s">
        <v>17</v>
      </c>
      <c r="B17" s="11">
        <v>38506</v>
      </c>
      <c r="C17" s="12">
        <v>2.0879163185089068E-2</v>
      </c>
    </row>
    <row r="18" spans="1:3" x14ac:dyDescent="0.3">
      <c r="A18" s="10" t="s">
        <v>18</v>
      </c>
      <c r="B18" s="11">
        <v>37598</v>
      </c>
      <c r="C18" s="12">
        <v>2.0386817052744477E-2</v>
      </c>
    </row>
    <row r="19" spans="1:3" x14ac:dyDescent="0.3">
      <c r="A19" s="10" t="s">
        <v>19</v>
      </c>
      <c r="B19" s="11">
        <v>28795</v>
      </c>
      <c r="C19" s="12">
        <v>1.5613553833549051E-2</v>
      </c>
    </row>
    <row r="20" spans="1:3" x14ac:dyDescent="0.3">
      <c r="A20" s="10" t="s">
        <v>20</v>
      </c>
      <c r="B20" s="11">
        <v>24346</v>
      </c>
      <c r="C20" s="12">
        <v>1.3201166231345205E-2</v>
      </c>
    </row>
    <row r="21" spans="1:3" x14ac:dyDescent="0.3">
      <c r="A21" s="10" t="s">
        <v>21</v>
      </c>
      <c r="B21" s="11">
        <v>2297</v>
      </c>
      <c r="C21" s="12">
        <v>1.24550557929023E-3</v>
      </c>
    </row>
    <row r="22" spans="1:3" x14ac:dyDescent="0.3">
      <c r="A22" s="10" t="s">
        <v>22</v>
      </c>
      <c r="B22" s="11">
        <v>3401</v>
      </c>
      <c r="C22" s="12">
        <v>1.8441290705990736E-3</v>
      </c>
    </row>
    <row r="23" spans="1:3" x14ac:dyDescent="0.3">
      <c r="A23" s="10" t="s">
        <v>23</v>
      </c>
      <c r="B23" s="11">
        <v>39567</v>
      </c>
      <c r="C23" s="12">
        <v>2.1454470725196573E-2</v>
      </c>
    </row>
    <row r="24" spans="1:3" x14ac:dyDescent="0.3">
      <c r="A24" s="13" t="s">
        <v>24</v>
      </c>
      <c r="B24" s="14">
        <v>1844231</v>
      </c>
      <c r="C24" s="15">
        <v>1</v>
      </c>
    </row>
  </sheetData>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workbookViewId="0">
      <selection activeCell="D18" sqref="D18"/>
    </sheetView>
  </sheetViews>
  <sheetFormatPr defaultRowHeight="14.4" x14ac:dyDescent="0.3"/>
  <cols>
    <col min="1" max="1" width="26.6640625" customWidth="1"/>
    <col min="2" max="9" width="13.5546875" customWidth="1"/>
  </cols>
  <sheetData>
    <row r="1" spans="1:9" s="1" customFormat="1" x14ac:dyDescent="0.3">
      <c r="A1" s="5" t="s">
        <v>25</v>
      </c>
    </row>
    <row r="2" spans="1:9" s="1" customFormat="1" x14ac:dyDescent="0.3"/>
    <row r="3" spans="1:9" s="5" customFormat="1" x14ac:dyDescent="0.3">
      <c r="A3" s="43" t="s">
        <v>26</v>
      </c>
      <c r="B3" s="16" t="s">
        <v>3</v>
      </c>
      <c r="C3" s="16"/>
      <c r="D3" s="16"/>
      <c r="E3" s="16"/>
      <c r="F3" s="17" t="s">
        <v>27</v>
      </c>
      <c r="G3" s="17"/>
      <c r="H3" s="17"/>
      <c r="I3" s="17"/>
    </row>
    <row r="4" spans="1:9" s="19" customFormat="1" x14ac:dyDescent="0.3">
      <c r="A4" s="43"/>
      <c r="B4" s="8" t="s">
        <v>28</v>
      </c>
      <c r="C4" s="8" t="s">
        <v>160</v>
      </c>
      <c r="D4" s="8" t="s">
        <v>29</v>
      </c>
      <c r="E4" s="8" t="s">
        <v>24</v>
      </c>
      <c r="F4" s="9" t="s">
        <v>28</v>
      </c>
      <c r="G4" s="9" t="s">
        <v>160</v>
      </c>
      <c r="H4" s="9" t="s">
        <v>29</v>
      </c>
      <c r="I4" s="18" t="s">
        <v>24</v>
      </c>
    </row>
    <row r="5" spans="1:9" x14ac:dyDescent="0.3">
      <c r="A5" s="10" t="s">
        <v>153</v>
      </c>
      <c r="B5" s="20">
        <v>365462</v>
      </c>
      <c r="C5" s="20">
        <v>695940</v>
      </c>
      <c r="D5" s="20">
        <v>131803</v>
      </c>
      <c r="E5" s="20">
        <v>1193205</v>
      </c>
      <c r="F5" s="21">
        <v>0.56503441579725289</v>
      </c>
      <c r="G5" s="21">
        <v>0.69285609750998312</v>
      </c>
      <c r="H5" s="21">
        <v>0.68297371802843754</v>
      </c>
      <c r="I5" s="21">
        <v>0.64699324542316017</v>
      </c>
    </row>
    <row r="6" spans="1:9" x14ac:dyDescent="0.3">
      <c r="A6" s="10" t="s">
        <v>30</v>
      </c>
      <c r="B6" s="20">
        <v>116888</v>
      </c>
      <c r="C6" s="20">
        <v>222607</v>
      </c>
      <c r="D6" s="20">
        <v>38077</v>
      </c>
      <c r="E6" s="20">
        <v>377572</v>
      </c>
      <c r="F6" s="21">
        <v>0.18071849547616251</v>
      </c>
      <c r="G6" s="21">
        <v>0.22162056685691986</v>
      </c>
      <c r="H6" s="21">
        <v>0.19730651245699124</v>
      </c>
      <c r="I6" s="21">
        <v>0.20473140295331768</v>
      </c>
    </row>
    <row r="7" spans="1:9" x14ac:dyDescent="0.3">
      <c r="A7" s="10" t="s">
        <v>31</v>
      </c>
      <c r="B7" s="22">
        <v>164442</v>
      </c>
      <c r="C7" s="22">
        <v>85901</v>
      </c>
      <c r="D7" s="22">
        <v>23102</v>
      </c>
      <c r="E7" s="20">
        <v>273445</v>
      </c>
      <c r="F7" s="21">
        <v>0.25424090439644031</v>
      </c>
      <c r="G7" s="21">
        <v>8.5520348926926254E-2</v>
      </c>
      <c r="H7" s="21">
        <v>0.11970940596111594</v>
      </c>
      <c r="I7" s="21">
        <v>0.14827047154071263</v>
      </c>
    </row>
    <row r="8" spans="1:9" x14ac:dyDescent="0.3">
      <c r="A8" t="s">
        <v>23</v>
      </c>
      <c r="B8" s="23">
        <v>4</v>
      </c>
      <c r="C8" s="23">
        <v>3</v>
      </c>
      <c r="D8" s="22">
        <v>2</v>
      </c>
      <c r="E8" s="20">
        <v>9</v>
      </c>
      <c r="F8" s="21">
        <v>6.1843301442804224E-6</v>
      </c>
      <c r="G8" s="21">
        <v>2.9867061708336196E-6</v>
      </c>
      <c r="H8" s="21">
        <v>1.0363553455208721E-5</v>
      </c>
      <c r="I8" s="21">
        <v>4.8800828095829644E-6</v>
      </c>
    </row>
    <row r="9" spans="1:9" x14ac:dyDescent="0.3">
      <c r="A9" s="5" t="s">
        <v>24</v>
      </c>
      <c r="B9" s="24">
        <v>646796</v>
      </c>
      <c r="C9" s="24">
        <v>1004451</v>
      </c>
      <c r="D9" s="24">
        <v>192984</v>
      </c>
      <c r="E9" s="25">
        <v>1844231</v>
      </c>
      <c r="F9" s="26">
        <v>1</v>
      </c>
      <c r="G9" s="26">
        <v>1</v>
      </c>
      <c r="H9" s="26">
        <v>1</v>
      </c>
      <c r="I9" s="26">
        <v>1</v>
      </c>
    </row>
    <row r="11" spans="1:9" x14ac:dyDescent="0.3">
      <c r="A11" s="5" t="s">
        <v>81</v>
      </c>
    </row>
    <row r="12" spans="1:9" ht="30" customHeight="1" x14ac:dyDescent="0.3">
      <c r="A12" s="44" t="s">
        <v>154</v>
      </c>
      <c r="B12" s="44"/>
      <c r="C12" s="44"/>
      <c r="D12" s="44"/>
      <c r="E12" s="44"/>
      <c r="F12" s="44"/>
      <c r="G12" s="44"/>
      <c r="H12" s="44"/>
      <c r="I12" s="44"/>
    </row>
  </sheetData>
  <mergeCells count="2">
    <mergeCell ref="A3:A4"/>
    <mergeCell ref="A12:I12"/>
  </mergeCells>
  <pageMargins left="0.25" right="0.25" top="0.75" bottom="0.75" header="0.3" footer="0.3"/>
  <pageSetup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workbookViewId="0"/>
  </sheetViews>
  <sheetFormatPr defaultRowHeight="14.4" x14ac:dyDescent="0.3"/>
  <cols>
    <col min="1" max="16" width="10.88671875" customWidth="1"/>
  </cols>
  <sheetData>
    <row r="1" spans="1:16" s="1" customFormat="1" x14ac:dyDescent="0.3">
      <c r="A1" s="5" t="s">
        <v>33</v>
      </c>
    </row>
    <row r="2" spans="1:16" s="1" customFormat="1" x14ac:dyDescent="0.3"/>
    <row r="3" spans="1:16" s="5" customFormat="1" x14ac:dyDescent="0.3">
      <c r="A3" s="27" t="s">
        <v>149</v>
      </c>
      <c r="B3" s="27"/>
      <c r="C3" s="27"/>
      <c r="D3" s="27"/>
      <c r="E3" s="16" t="s">
        <v>3</v>
      </c>
      <c r="F3" s="16"/>
      <c r="G3" s="16"/>
      <c r="H3" s="16"/>
      <c r="I3" s="16"/>
      <c r="J3" s="16"/>
      <c r="K3" s="17" t="s">
        <v>27</v>
      </c>
      <c r="L3" s="17"/>
      <c r="M3" s="17"/>
      <c r="N3" s="17"/>
      <c r="O3" s="17"/>
      <c r="P3" s="17"/>
    </row>
    <row r="4" spans="1:16" s="19" customFormat="1" ht="43.2" x14ac:dyDescent="0.3">
      <c r="A4" s="7" t="s">
        <v>34</v>
      </c>
      <c r="B4" s="7" t="s">
        <v>35</v>
      </c>
      <c r="C4" s="7" t="s">
        <v>36</v>
      </c>
      <c r="D4" s="7" t="s">
        <v>37</v>
      </c>
      <c r="E4" s="8" t="s">
        <v>38</v>
      </c>
      <c r="F4" s="8" t="s">
        <v>39</v>
      </c>
      <c r="G4" s="8" t="s">
        <v>40</v>
      </c>
      <c r="H4" s="8" t="s">
        <v>41</v>
      </c>
      <c r="I4" s="8" t="s">
        <v>42</v>
      </c>
      <c r="J4" s="8" t="s">
        <v>24</v>
      </c>
      <c r="K4" s="9" t="s">
        <v>38</v>
      </c>
      <c r="L4" s="9" t="s">
        <v>39</v>
      </c>
      <c r="M4" s="9" t="s">
        <v>40</v>
      </c>
      <c r="N4" s="9" t="s">
        <v>41</v>
      </c>
      <c r="O4" s="9" t="s">
        <v>42</v>
      </c>
      <c r="P4" s="18" t="s">
        <v>24</v>
      </c>
    </row>
    <row r="5" spans="1:16" x14ac:dyDescent="0.3">
      <c r="A5" t="s">
        <v>43</v>
      </c>
      <c r="B5" t="s">
        <v>44</v>
      </c>
      <c r="C5" t="s">
        <v>44</v>
      </c>
      <c r="D5" t="s">
        <v>44</v>
      </c>
      <c r="E5" s="20">
        <v>6205</v>
      </c>
      <c r="F5" s="20">
        <v>1351</v>
      </c>
      <c r="G5" s="20">
        <v>97739</v>
      </c>
      <c r="H5" s="20">
        <v>76104</v>
      </c>
      <c r="I5" s="20">
        <v>10614</v>
      </c>
      <c r="J5" s="20">
        <v>192013</v>
      </c>
      <c r="K5" s="21">
        <v>2.24765E-2</v>
      </c>
      <c r="L5" s="21">
        <v>3.6922700000000003E-2</v>
      </c>
      <c r="M5" s="21">
        <v>0.14087123712558625</v>
      </c>
      <c r="N5" s="21">
        <v>0.1150822</v>
      </c>
      <c r="O5" s="21">
        <v>6.0151000000000003E-2</v>
      </c>
      <c r="P5" s="12">
        <v>0.1041155</v>
      </c>
    </row>
    <row r="6" spans="1:16" x14ac:dyDescent="0.3">
      <c r="A6" t="s">
        <v>43</v>
      </c>
      <c r="B6" t="s">
        <v>44</v>
      </c>
      <c r="C6" t="s">
        <v>44</v>
      </c>
      <c r="D6" t="s">
        <v>43</v>
      </c>
      <c r="E6" s="20">
        <v>840</v>
      </c>
      <c r="F6" s="20">
        <v>41</v>
      </c>
      <c r="G6" s="20">
        <v>12740</v>
      </c>
      <c r="H6" s="20">
        <v>1951</v>
      </c>
      <c r="I6" s="20">
        <v>615</v>
      </c>
      <c r="J6" s="20">
        <v>16187</v>
      </c>
      <c r="K6" s="21">
        <v>3.0428E-3</v>
      </c>
      <c r="L6" s="21">
        <v>1.1205E-3</v>
      </c>
      <c r="M6" s="21">
        <v>1.8362164141028339E-2</v>
      </c>
      <c r="N6" s="21">
        <v>2.9502E-3</v>
      </c>
      <c r="O6" s="21">
        <v>3.4853000000000002E-3</v>
      </c>
      <c r="P6" s="12">
        <v>8.7770999999999995E-3</v>
      </c>
    </row>
    <row r="7" spans="1:16" x14ac:dyDescent="0.3">
      <c r="A7" t="s">
        <v>43</v>
      </c>
      <c r="B7" t="s">
        <v>44</v>
      </c>
      <c r="C7" t="s">
        <v>43</v>
      </c>
      <c r="D7" t="s">
        <v>44</v>
      </c>
      <c r="E7" s="20">
        <v>107</v>
      </c>
      <c r="F7" s="20">
        <v>9</v>
      </c>
      <c r="G7" s="20">
        <v>1280</v>
      </c>
      <c r="H7" s="20">
        <v>325</v>
      </c>
      <c r="I7" s="20">
        <v>58</v>
      </c>
      <c r="J7" s="20">
        <v>1779</v>
      </c>
      <c r="K7" s="21">
        <v>3.8759999999999999E-4</v>
      </c>
      <c r="L7" s="21">
        <v>2.4600000000000002E-4</v>
      </c>
      <c r="M7" s="21">
        <v>1.8448642151111675E-3</v>
      </c>
      <c r="N7" s="21">
        <v>4.9149999999999997E-4</v>
      </c>
      <c r="O7" s="21">
        <v>3.2870000000000002E-4</v>
      </c>
      <c r="P7" s="12">
        <v>9.6460000000000003E-4</v>
      </c>
    </row>
    <row r="8" spans="1:16" x14ac:dyDescent="0.3">
      <c r="A8" t="s">
        <v>43</v>
      </c>
      <c r="B8" t="s">
        <v>44</v>
      </c>
      <c r="C8" t="s">
        <v>43</v>
      </c>
      <c r="D8" t="s">
        <v>43</v>
      </c>
      <c r="E8" s="20">
        <v>1118</v>
      </c>
      <c r="F8" s="20">
        <v>57</v>
      </c>
      <c r="G8" s="20">
        <v>13871</v>
      </c>
      <c r="H8" s="20">
        <v>3114</v>
      </c>
      <c r="I8" s="20">
        <v>733</v>
      </c>
      <c r="J8" s="20">
        <v>18893</v>
      </c>
      <c r="K8" s="21">
        <v>4.0498000000000001E-3</v>
      </c>
      <c r="L8" s="21">
        <v>1.5578E-3</v>
      </c>
      <c r="M8" s="21">
        <v>1.9992274631099222E-2</v>
      </c>
      <c r="N8" s="21">
        <v>4.7089000000000002E-3</v>
      </c>
      <c r="O8" s="21">
        <v>4.1539999999999997E-3</v>
      </c>
      <c r="P8" s="12">
        <v>1.0244400000000001E-2</v>
      </c>
    </row>
    <row r="9" spans="1:16" x14ac:dyDescent="0.3">
      <c r="A9" t="s">
        <v>43</v>
      </c>
      <c r="B9" t="s">
        <v>43</v>
      </c>
      <c r="C9" t="s">
        <v>44</v>
      </c>
      <c r="D9" t="s">
        <v>44</v>
      </c>
      <c r="E9" s="20">
        <v>7519</v>
      </c>
      <c r="F9" s="20">
        <v>1572</v>
      </c>
      <c r="G9" s="20">
        <v>76275</v>
      </c>
      <c r="H9" s="20">
        <v>66900</v>
      </c>
      <c r="I9" s="20">
        <v>9579</v>
      </c>
      <c r="J9" s="20">
        <v>161845</v>
      </c>
      <c r="K9" s="21">
        <v>2.7236199999999999E-2</v>
      </c>
      <c r="L9" s="21">
        <v>4.2962599999999997E-2</v>
      </c>
      <c r="M9" s="21">
        <v>0.10993517031844086</v>
      </c>
      <c r="N9" s="21">
        <v>0.1011642</v>
      </c>
      <c r="O9" s="21">
        <v>5.42855E-2</v>
      </c>
      <c r="P9" s="12">
        <v>8.7757399999999999E-2</v>
      </c>
    </row>
    <row r="10" spans="1:16" x14ac:dyDescent="0.3">
      <c r="A10" t="s">
        <v>43</v>
      </c>
      <c r="B10" t="s">
        <v>43</v>
      </c>
      <c r="C10" t="s">
        <v>44</v>
      </c>
      <c r="D10" t="s">
        <v>43</v>
      </c>
      <c r="E10" s="20">
        <v>1502</v>
      </c>
      <c r="F10" s="20">
        <v>67</v>
      </c>
      <c r="G10" s="20">
        <v>13428</v>
      </c>
      <c r="H10" s="20">
        <v>2790</v>
      </c>
      <c r="I10" s="20">
        <v>762</v>
      </c>
      <c r="J10" s="20">
        <v>18549</v>
      </c>
      <c r="K10" s="21">
        <v>5.4406999999999997E-3</v>
      </c>
      <c r="L10" s="21">
        <v>1.8311E-3</v>
      </c>
      <c r="M10" s="21">
        <v>1.935377865665059E-2</v>
      </c>
      <c r="N10" s="21">
        <v>4.2189999999999997E-3</v>
      </c>
      <c r="O10" s="21">
        <v>4.3184E-3</v>
      </c>
      <c r="P10" s="12">
        <v>1.00579E-2</v>
      </c>
    </row>
    <row r="11" spans="1:16" x14ac:dyDescent="0.3">
      <c r="A11" t="s">
        <v>43</v>
      </c>
      <c r="B11" t="s">
        <v>43</v>
      </c>
      <c r="C11" t="s">
        <v>43</v>
      </c>
      <c r="D11" t="s">
        <v>44</v>
      </c>
      <c r="E11" s="20">
        <v>10049</v>
      </c>
      <c r="F11" s="20">
        <v>1763</v>
      </c>
      <c r="G11" s="20">
        <v>67485</v>
      </c>
      <c r="H11" s="20">
        <v>63777</v>
      </c>
      <c r="I11" s="20">
        <v>9743</v>
      </c>
      <c r="J11" s="20">
        <v>152817</v>
      </c>
      <c r="K11" s="21">
        <v>3.6400700000000001E-2</v>
      </c>
      <c r="L11" s="21">
        <v>4.8182599999999999E-2</v>
      </c>
      <c r="M11" s="21">
        <v>9.726614184123214E-2</v>
      </c>
      <c r="N11" s="21">
        <v>9.6441700000000005E-2</v>
      </c>
      <c r="O11" s="21">
        <v>5.5214899999999997E-2</v>
      </c>
      <c r="P11" s="12">
        <v>8.2862199999999997E-2</v>
      </c>
    </row>
    <row r="12" spans="1:16" x14ac:dyDescent="0.3">
      <c r="A12" t="s">
        <v>43</v>
      </c>
      <c r="B12" t="s">
        <v>43</v>
      </c>
      <c r="C12" t="s">
        <v>43</v>
      </c>
      <c r="D12" t="s">
        <v>43</v>
      </c>
      <c r="E12" s="20">
        <v>248726</v>
      </c>
      <c r="F12" s="20">
        <v>31730</v>
      </c>
      <c r="G12" s="20">
        <v>411000</v>
      </c>
      <c r="H12" s="20">
        <v>446340</v>
      </c>
      <c r="I12" s="20">
        <v>144352</v>
      </c>
      <c r="J12" s="20">
        <v>1282148</v>
      </c>
      <c r="K12" s="21">
        <v>0.90096569999999998</v>
      </c>
      <c r="L12" s="21">
        <v>0.86717679999999997</v>
      </c>
      <c r="M12" s="21">
        <v>0.59237436907085139</v>
      </c>
      <c r="N12" s="21">
        <v>0.6749423</v>
      </c>
      <c r="O12" s="21">
        <v>0.81806230000000002</v>
      </c>
      <c r="P12" s="12">
        <v>0.69522090000000003</v>
      </c>
    </row>
    <row r="13" spans="1:16" x14ac:dyDescent="0.3">
      <c r="A13" s="27" t="s">
        <v>24</v>
      </c>
      <c r="B13" s="27"/>
      <c r="C13" s="27"/>
      <c r="D13" s="27"/>
      <c r="E13" s="25">
        <v>276066</v>
      </c>
      <c r="F13" s="25">
        <v>36590</v>
      </c>
      <c r="G13" s="25">
        <v>693818</v>
      </c>
      <c r="H13" s="25">
        <v>661301</v>
      </c>
      <c r="I13" s="25">
        <v>176456</v>
      </c>
      <c r="J13" s="25">
        <v>1844231</v>
      </c>
      <c r="K13" s="15">
        <v>1</v>
      </c>
      <c r="L13" s="15">
        <v>1.0000001000000001</v>
      </c>
      <c r="M13" s="15">
        <v>1</v>
      </c>
      <c r="N13" s="15">
        <v>1</v>
      </c>
      <c r="O13" s="15">
        <v>1.0000001000000001</v>
      </c>
      <c r="P13" s="15">
        <v>1</v>
      </c>
    </row>
  </sheetData>
  <pageMargins left="0.25" right="0.25" top="0.75" bottom="0.75" header="0.3" footer="0.3"/>
  <pageSetup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workbookViewId="0">
      <selection activeCell="C22" sqref="C22"/>
    </sheetView>
  </sheetViews>
  <sheetFormatPr defaultColWidth="8.88671875" defaultRowHeight="14.4" x14ac:dyDescent="0.3"/>
  <cols>
    <col min="1" max="6" width="13.109375" customWidth="1"/>
  </cols>
  <sheetData>
    <row r="1" spans="1:6" s="1" customFormat="1" x14ac:dyDescent="0.3">
      <c r="A1" s="5" t="s">
        <v>45</v>
      </c>
    </row>
    <row r="2" spans="1:6" s="1" customFormat="1" x14ac:dyDescent="0.3">
      <c r="A2" s="5"/>
    </row>
    <row r="3" spans="1:6" ht="30" customHeight="1" x14ac:dyDescent="0.3">
      <c r="A3" s="27" t="s">
        <v>150</v>
      </c>
      <c r="B3" s="27"/>
      <c r="C3" s="27"/>
      <c r="D3" s="27"/>
      <c r="E3" s="45" t="s">
        <v>3</v>
      </c>
      <c r="F3" s="46" t="s">
        <v>148</v>
      </c>
    </row>
    <row r="4" spans="1:6" ht="30" customHeight="1" x14ac:dyDescent="0.3">
      <c r="A4" s="7" t="s">
        <v>34</v>
      </c>
      <c r="B4" s="7" t="s">
        <v>35</v>
      </c>
      <c r="C4" s="7" t="s">
        <v>36</v>
      </c>
      <c r="D4" s="7" t="s">
        <v>37</v>
      </c>
      <c r="E4" s="45"/>
      <c r="F4" s="46"/>
    </row>
    <row r="5" spans="1:6" x14ac:dyDescent="0.3">
      <c r="A5" t="s">
        <v>44</v>
      </c>
      <c r="B5" t="s">
        <v>44</v>
      </c>
      <c r="C5" t="s">
        <v>44</v>
      </c>
      <c r="D5" t="s">
        <v>44</v>
      </c>
      <c r="E5" s="20">
        <v>363138</v>
      </c>
      <c r="F5" s="21">
        <v>0.19689999999999999</v>
      </c>
    </row>
    <row r="6" spans="1:6" x14ac:dyDescent="0.3">
      <c r="A6" t="s">
        <v>43</v>
      </c>
      <c r="B6" t="s">
        <v>44</v>
      </c>
      <c r="C6" t="s">
        <v>44</v>
      </c>
      <c r="D6" t="s">
        <v>44</v>
      </c>
      <c r="E6" s="20">
        <v>234013</v>
      </c>
      <c r="F6" s="21">
        <v>0.12690000000000001</v>
      </c>
    </row>
    <row r="7" spans="1:6" x14ac:dyDescent="0.3">
      <c r="A7" t="s">
        <v>43</v>
      </c>
      <c r="B7" t="s">
        <v>43</v>
      </c>
      <c r="C7" t="s">
        <v>44</v>
      </c>
      <c r="D7" t="s">
        <v>44</v>
      </c>
      <c r="E7" s="20">
        <v>183593</v>
      </c>
      <c r="F7" s="21">
        <v>9.9500000000000005E-2</v>
      </c>
    </row>
    <row r="8" spans="1:6" x14ac:dyDescent="0.3">
      <c r="A8" t="s">
        <v>43</v>
      </c>
      <c r="B8" t="s">
        <v>43</v>
      </c>
      <c r="C8" t="s">
        <v>43</v>
      </c>
      <c r="D8" t="s">
        <v>44</v>
      </c>
      <c r="E8" s="20">
        <v>147344</v>
      </c>
      <c r="F8" s="21">
        <v>7.9899999999999999E-2</v>
      </c>
    </row>
    <row r="9" spans="1:6" x14ac:dyDescent="0.3">
      <c r="A9" t="s">
        <v>43</v>
      </c>
      <c r="B9" t="s">
        <v>43</v>
      </c>
      <c r="C9" t="s">
        <v>43</v>
      </c>
      <c r="D9" t="s">
        <v>43</v>
      </c>
      <c r="E9" s="20">
        <v>916143</v>
      </c>
      <c r="F9" s="21">
        <v>0.49680000000000002</v>
      </c>
    </row>
    <row r="10" spans="1:6" x14ac:dyDescent="0.3">
      <c r="A10" s="27" t="s">
        <v>24</v>
      </c>
      <c r="B10" s="27"/>
      <c r="C10" s="27"/>
      <c r="D10" s="27"/>
      <c r="E10" s="30">
        <v>1844231</v>
      </c>
      <c r="F10" s="15">
        <v>1</v>
      </c>
    </row>
  </sheetData>
  <mergeCells count="2">
    <mergeCell ref="E3:E4"/>
    <mergeCell ref="F3:F4"/>
  </mergeCells>
  <pageMargins left="0.25" right="0.25"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workbookViewId="0"/>
  </sheetViews>
  <sheetFormatPr defaultColWidth="8.88671875" defaultRowHeight="14.4" x14ac:dyDescent="0.3"/>
  <cols>
    <col min="1" max="3" width="13.109375" customWidth="1"/>
    <col min="4" max="4" width="13.109375" style="1" customWidth="1"/>
    <col min="5" max="6" width="13.109375" customWidth="1"/>
    <col min="7" max="7" width="13.109375" style="1" customWidth="1"/>
  </cols>
  <sheetData>
    <row r="1" spans="1:7" s="1" customFormat="1" x14ac:dyDescent="0.3">
      <c r="A1" s="5" t="s">
        <v>46</v>
      </c>
    </row>
    <row r="2" spans="1:7" s="1" customFormat="1" x14ac:dyDescent="0.3">
      <c r="A2" s="5"/>
    </row>
    <row r="3" spans="1:7" s="5" customFormat="1" ht="30" customHeight="1" x14ac:dyDescent="0.3">
      <c r="A3" s="27" t="s">
        <v>47</v>
      </c>
      <c r="B3" s="31" t="s">
        <v>3</v>
      </c>
      <c r="C3" s="8"/>
      <c r="D3" s="8"/>
      <c r="E3" s="32" t="s">
        <v>48</v>
      </c>
      <c r="F3" s="9"/>
      <c r="G3" s="46" t="s">
        <v>148</v>
      </c>
    </row>
    <row r="4" spans="1:7" s="5" customFormat="1" ht="30" customHeight="1" x14ac:dyDescent="0.3">
      <c r="A4" s="27"/>
      <c r="B4" s="8" t="s">
        <v>49</v>
      </c>
      <c r="C4" s="8" t="s">
        <v>50</v>
      </c>
      <c r="D4" s="8" t="s">
        <v>24</v>
      </c>
      <c r="E4" s="9" t="s">
        <v>49</v>
      </c>
      <c r="F4" s="9" t="s">
        <v>50</v>
      </c>
      <c r="G4" s="46"/>
    </row>
    <row r="5" spans="1:7" x14ac:dyDescent="0.3">
      <c r="A5" t="s">
        <v>51</v>
      </c>
      <c r="B5" s="20">
        <v>15969</v>
      </c>
      <c r="C5" s="20">
        <v>16476</v>
      </c>
      <c r="D5" s="33">
        <v>32445</v>
      </c>
      <c r="E5" s="21">
        <v>0.4921867776236708</v>
      </c>
      <c r="F5" s="21">
        <v>0.5078132223763292</v>
      </c>
      <c r="G5" s="34">
        <v>1.7592698528546585E-2</v>
      </c>
    </row>
    <row r="6" spans="1:7" x14ac:dyDescent="0.3">
      <c r="A6" t="s">
        <v>52</v>
      </c>
      <c r="B6" s="20">
        <v>83288</v>
      </c>
      <c r="C6" s="20">
        <v>87182</v>
      </c>
      <c r="D6" s="33">
        <v>170470</v>
      </c>
      <c r="E6" s="21">
        <v>0.48857863553704461</v>
      </c>
      <c r="F6" s="21">
        <v>0.51142136446295539</v>
      </c>
      <c r="G6" s="34">
        <v>9.243419072773422E-2</v>
      </c>
    </row>
    <row r="7" spans="1:7" x14ac:dyDescent="0.3">
      <c r="A7" t="s">
        <v>53</v>
      </c>
      <c r="B7" s="20">
        <v>120431</v>
      </c>
      <c r="C7" s="20">
        <v>127099</v>
      </c>
      <c r="D7" s="33">
        <v>247530</v>
      </c>
      <c r="E7" s="21">
        <v>0.48653092554437843</v>
      </c>
      <c r="F7" s="21">
        <v>0.51346907445562151</v>
      </c>
      <c r="G7" s="34">
        <v>0.13421854420623014</v>
      </c>
    </row>
    <row r="8" spans="1:7" x14ac:dyDescent="0.3">
      <c r="A8" t="s">
        <v>54</v>
      </c>
      <c r="B8" s="20">
        <v>95509</v>
      </c>
      <c r="C8" s="20">
        <v>100842</v>
      </c>
      <c r="D8" s="33">
        <v>196351</v>
      </c>
      <c r="E8" s="21">
        <v>0.48641972793619587</v>
      </c>
      <c r="F8" s="21">
        <v>0.51358027206380408</v>
      </c>
      <c r="G8" s="34">
        <v>0.10646768219382496</v>
      </c>
    </row>
    <row r="9" spans="1:7" x14ac:dyDescent="0.3">
      <c r="A9" t="s">
        <v>55</v>
      </c>
      <c r="B9" s="20">
        <v>28682</v>
      </c>
      <c r="C9" s="20">
        <v>26994</v>
      </c>
      <c r="D9" s="33">
        <v>55676</v>
      </c>
      <c r="E9" s="21">
        <v>0.51515913499533017</v>
      </c>
      <c r="F9" s="21">
        <v>0.48484086500466989</v>
      </c>
      <c r="G9" s="34">
        <v>3.0189276722926792E-2</v>
      </c>
    </row>
    <row r="10" spans="1:7" x14ac:dyDescent="0.3">
      <c r="A10" t="s">
        <v>56</v>
      </c>
      <c r="B10" s="20">
        <v>64857</v>
      </c>
      <c r="C10" s="20">
        <v>49401</v>
      </c>
      <c r="D10" s="33">
        <v>114258</v>
      </c>
      <c r="E10" s="21">
        <v>0.56763640182744313</v>
      </c>
      <c r="F10" s="21">
        <v>0.43236359817255682</v>
      </c>
      <c r="G10" s="34">
        <v>6.1954277961925597E-2</v>
      </c>
    </row>
    <row r="11" spans="1:7" x14ac:dyDescent="0.3">
      <c r="A11" t="s">
        <v>57</v>
      </c>
      <c r="B11" s="20">
        <v>65495</v>
      </c>
      <c r="C11" s="20">
        <v>47357</v>
      </c>
      <c r="D11" s="33">
        <v>112852</v>
      </c>
      <c r="E11" s="21">
        <v>0.58036188990890725</v>
      </c>
      <c r="F11" s="21">
        <v>0.41963811009109275</v>
      </c>
      <c r="G11" s="34">
        <v>6.1191900580784074E-2</v>
      </c>
    </row>
    <row r="12" spans="1:7" x14ac:dyDescent="0.3">
      <c r="A12" t="s">
        <v>58</v>
      </c>
      <c r="B12" s="20">
        <v>74165</v>
      </c>
      <c r="C12" s="20">
        <v>52870</v>
      </c>
      <c r="D12" s="33">
        <v>127035</v>
      </c>
      <c r="E12" s="21">
        <v>0.58381548392175386</v>
      </c>
      <c r="F12" s="21">
        <v>0.41618451607824614</v>
      </c>
      <c r="G12" s="34">
        <v>6.8882368857263537E-2</v>
      </c>
    </row>
    <row r="13" spans="1:7" x14ac:dyDescent="0.3">
      <c r="A13" t="s">
        <v>59</v>
      </c>
      <c r="B13" s="20">
        <v>65331</v>
      </c>
      <c r="C13" s="20">
        <v>48557</v>
      </c>
      <c r="D13" s="33">
        <v>113888</v>
      </c>
      <c r="E13" s="21">
        <v>0.57364252599044674</v>
      </c>
      <c r="F13" s="21">
        <v>0.42635747400955326</v>
      </c>
      <c r="G13" s="34">
        <v>6.1753652335309404E-2</v>
      </c>
    </row>
    <row r="14" spans="1:7" x14ac:dyDescent="0.3">
      <c r="A14" t="s">
        <v>60</v>
      </c>
      <c r="B14" s="20">
        <v>52454</v>
      </c>
      <c r="C14" s="20">
        <v>40758</v>
      </c>
      <c r="D14" s="33">
        <v>93212</v>
      </c>
      <c r="E14" s="21">
        <v>0.56273870317126551</v>
      </c>
      <c r="F14" s="21">
        <v>0.43726129682873449</v>
      </c>
      <c r="G14" s="34">
        <v>5.0542475427427472E-2</v>
      </c>
    </row>
    <row r="15" spans="1:7" x14ac:dyDescent="0.3">
      <c r="A15" t="s">
        <v>61</v>
      </c>
      <c r="B15" s="20">
        <v>50716</v>
      </c>
      <c r="C15" s="20">
        <v>42361</v>
      </c>
      <c r="D15" s="33">
        <v>93077</v>
      </c>
      <c r="E15" s="21">
        <v>0.54488219431223606</v>
      </c>
      <c r="F15" s="21">
        <v>0.45511780568776389</v>
      </c>
      <c r="G15" s="34">
        <v>5.0469274185283727E-2</v>
      </c>
    </row>
    <row r="16" spans="1:7" x14ac:dyDescent="0.3">
      <c r="A16" t="s">
        <v>62</v>
      </c>
      <c r="B16" s="20">
        <v>52360</v>
      </c>
      <c r="C16" s="20">
        <v>46130</v>
      </c>
      <c r="D16" s="33">
        <v>98490</v>
      </c>
      <c r="E16" s="21">
        <v>0.53162757640369585</v>
      </c>
      <c r="F16" s="21">
        <v>0.46837242359630421</v>
      </c>
      <c r="G16" s="34">
        <v>5.3404372879536241E-2</v>
      </c>
    </row>
    <row r="17" spans="1:7" x14ac:dyDescent="0.3">
      <c r="A17" t="s">
        <v>63</v>
      </c>
      <c r="B17" s="20">
        <v>54449</v>
      </c>
      <c r="C17" s="20">
        <v>47225</v>
      </c>
      <c r="D17" s="33">
        <v>101674</v>
      </c>
      <c r="E17" s="21">
        <v>0.53552530637134366</v>
      </c>
      <c r="F17" s="21">
        <v>0.46447469362865629</v>
      </c>
      <c r="G17" s="34">
        <v>5.5130837731282037E-2</v>
      </c>
    </row>
    <row r="18" spans="1:7" x14ac:dyDescent="0.3">
      <c r="A18" t="s">
        <v>64</v>
      </c>
      <c r="B18" s="20">
        <v>51782</v>
      </c>
      <c r="C18" s="20">
        <v>42507</v>
      </c>
      <c r="D18" s="33">
        <v>94289</v>
      </c>
      <c r="E18" s="21">
        <v>0.54918389207648821</v>
      </c>
      <c r="F18" s="21">
        <v>0.45081610792351173</v>
      </c>
      <c r="G18" s="34">
        <v>5.1126458670307573E-2</v>
      </c>
    </row>
    <row r="19" spans="1:7" x14ac:dyDescent="0.3">
      <c r="A19" t="s">
        <v>65</v>
      </c>
      <c r="B19" s="20">
        <v>33543</v>
      </c>
      <c r="C19" s="20">
        <v>23815</v>
      </c>
      <c r="D19" s="33">
        <v>57358</v>
      </c>
      <c r="E19" s="21">
        <v>0.58480072526936089</v>
      </c>
      <c r="F19" s="21">
        <v>0.41519927473063917</v>
      </c>
      <c r="G19" s="34">
        <v>3.110130997689552E-2</v>
      </c>
    </row>
    <row r="20" spans="1:7" x14ac:dyDescent="0.3">
      <c r="A20" t="s">
        <v>66</v>
      </c>
      <c r="B20" s="20">
        <v>27413</v>
      </c>
      <c r="C20" s="20">
        <v>16709</v>
      </c>
      <c r="D20" s="33">
        <v>44122</v>
      </c>
      <c r="E20" s="21">
        <v>0.62130003173020265</v>
      </c>
      <c r="F20" s="21">
        <v>0.3786999682697974</v>
      </c>
      <c r="G20" s="34">
        <v>2.392433485826884E-2</v>
      </c>
    </row>
    <row r="21" spans="1:7" x14ac:dyDescent="0.3">
      <c r="A21" t="s">
        <v>67</v>
      </c>
      <c r="B21" s="20">
        <v>20877</v>
      </c>
      <c r="C21" s="20">
        <v>11666</v>
      </c>
      <c r="D21" s="33">
        <v>32543</v>
      </c>
      <c r="E21" s="21">
        <v>0.64152044986633072</v>
      </c>
      <c r="F21" s="21">
        <v>0.35847955013366928</v>
      </c>
      <c r="G21" s="34">
        <v>1.7645837208028713E-2</v>
      </c>
    </row>
    <row r="22" spans="1:7" x14ac:dyDescent="0.3">
      <c r="A22" t="s">
        <v>68</v>
      </c>
      <c r="B22" s="20">
        <v>16735</v>
      </c>
      <c r="C22" s="20">
        <v>8221</v>
      </c>
      <c r="D22" s="33">
        <v>24956</v>
      </c>
      <c r="E22" s="21">
        <v>0.67058022118929317</v>
      </c>
      <c r="F22" s="21">
        <v>0.32941977881070683</v>
      </c>
      <c r="G22" s="34">
        <v>1.3531927399550274E-2</v>
      </c>
    </row>
    <row r="23" spans="1:7" x14ac:dyDescent="0.3">
      <c r="A23" t="s">
        <v>69</v>
      </c>
      <c r="B23" s="20">
        <v>12947</v>
      </c>
      <c r="C23" s="20">
        <v>5019</v>
      </c>
      <c r="D23" s="33">
        <v>17966</v>
      </c>
      <c r="E23" s="21">
        <v>0.72063898474897026</v>
      </c>
      <c r="F23" s="21">
        <v>0.27936101525102974</v>
      </c>
      <c r="G23" s="34">
        <v>9.7417297507741713E-3</v>
      </c>
    </row>
    <row r="24" spans="1:7" x14ac:dyDescent="0.3">
      <c r="A24" t="s">
        <v>70</v>
      </c>
      <c r="B24" s="20">
        <v>12958</v>
      </c>
      <c r="C24" s="20">
        <v>3081</v>
      </c>
      <c r="D24" s="33">
        <v>16039</v>
      </c>
      <c r="E24" s="21">
        <v>0.80790572978365238</v>
      </c>
      <c r="F24" s="21">
        <v>0.19209427021634765</v>
      </c>
      <c r="G24" s="34">
        <v>8.6968497981001289E-3</v>
      </c>
    </row>
    <row r="25" spans="1:7" s="5" customFormat="1" x14ac:dyDescent="0.3">
      <c r="A25" s="5" t="s">
        <v>24</v>
      </c>
      <c r="B25" s="25">
        <v>999961</v>
      </c>
      <c r="C25" s="25">
        <v>844270</v>
      </c>
      <c r="D25" s="25">
        <v>1844231</v>
      </c>
      <c r="E25" s="26">
        <v>0.54221027626148788</v>
      </c>
      <c r="F25" s="26">
        <v>0.45778972373851212</v>
      </c>
      <c r="G25" s="26">
        <v>1</v>
      </c>
    </row>
  </sheetData>
  <mergeCells count="1">
    <mergeCell ref="G3:G4"/>
  </mergeCells>
  <pageMargins left="0.25" right="0.25"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workbookViewId="0"/>
  </sheetViews>
  <sheetFormatPr defaultRowHeight="14.4" x14ac:dyDescent="0.3"/>
  <cols>
    <col min="1" max="1" width="38.44140625" bestFit="1" customWidth="1"/>
    <col min="2" max="3" width="12.33203125" customWidth="1"/>
  </cols>
  <sheetData>
    <row r="1" spans="1:3" s="1" customFormat="1" x14ac:dyDescent="0.3">
      <c r="A1" s="5" t="s">
        <v>71</v>
      </c>
    </row>
    <row r="2" spans="1:3" s="1" customFormat="1" x14ac:dyDescent="0.3">
      <c r="A2" s="5"/>
    </row>
    <row r="3" spans="1:3" ht="28.8" x14ac:dyDescent="0.3">
      <c r="A3" s="27" t="s">
        <v>72</v>
      </c>
      <c r="B3" s="8" t="s">
        <v>3</v>
      </c>
      <c r="C3" s="9" t="s">
        <v>73</v>
      </c>
    </row>
    <row r="4" spans="1:3" x14ac:dyDescent="0.3">
      <c r="A4" t="s">
        <v>74</v>
      </c>
      <c r="B4" s="20">
        <v>1012777</v>
      </c>
      <c r="C4" s="21">
        <v>0.549159514182334</v>
      </c>
    </row>
    <row r="5" spans="1:3" x14ac:dyDescent="0.3">
      <c r="A5" s="35" t="s">
        <v>75</v>
      </c>
      <c r="B5" s="20">
        <v>613981</v>
      </c>
      <c r="C5" s="21">
        <v>0.60623513369675652</v>
      </c>
    </row>
    <row r="6" spans="1:3" x14ac:dyDescent="0.3">
      <c r="A6" s="35" t="s">
        <v>76</v>
      </c>
      <c r="B6" s="20">
        <v>170540</v>
      </c>
      <c r="C6" s="21">
        <v>0.16838850013379056</v>
      </c>
    </row>
    <row r="7" spans="1:3" x14ac:dyDescent="0.3">
      <c r="A7" s="35" t="s">
        <v>77</v>
      </c>
      <c r="B7" s="20">
        <v>126660</v>
      </c>
      <c r="C7" s="21">
        <v>0.12506208178108311</v>
      </c>
    </row>
    <row r="8" spans="1:3" x14ac:dyDescent="0.3">
      <c r="A8" s="35" t="s">
        <v>78</v>
      </c>
      <c r="B8" s="20">
        <v>72057</v>
      </c>
      <c r="C8" s="21">
        <v>7.1147942735666395E-2</v>
      </c>
    </row>
    <row r="9" spans="1:3" x14ac:dyDescent="0.3">
      <c r="A9" s="35" t="s">
        <v>79</v>
      </c>
      <c r="B9" s="20">
        <v>25628</v>
      </c>
      <c r="C9" s="21">
        <v>2.5304682077100883E-2</v>
      </c>
    </row>
    <row r="10" spans="1:3" x14ac:dyDescent="0.3">
      <c r="A10" s="35" t="s">
        <v>80</v>
      </c>
      <c r="B10" s="20">
        <v>3911</v>
      </c>
      <c r="C10" s="21">
        <v>3.8616595756025265E-3</v>
      </c>
    </row>
    <row r="11" spans="1:3" x14ac:dyDescent="0.3">
      <c r="A11" t="s">
        <v>23</v>
      </c>
      <c r="B11" s="20">
        <v>831454</v>
      </c>
      <c r="C11" s="21">
        <v>0.450840485817666</v>
      </c>
    </row>
    <row r="12" spans="1:3" x14ac:dyDescent="0.3">
      <c r="A12" s="5" t="s">
        <v>24</v>
      </c>
      <c r="B12" s="25">
        <v>1844231</v>
      </c>
      <c r="C12" s="26">
        <v>1</v>
      </c>
    </row>
    <row r="13" spans="1:3" x14ac:dyDescent="0.3">
      <c r="A13" s="5"/>
      <c r="B13" s="25"/>
      <c r="C13" s="26"/>
    </row>
    <row r="14" spans="1:3" s="1" customFormat="1" x14ac:dyDescent="0.3">
      <c r="A14" s="5" t="s">
        <v>81</v>
      </c>
    </row>
    <row r="15" spans="1:3" x14ac:dyDescent="0.3">
      <c r="A15" t="s">
        <v>82</v>
      </c>
    </row>
  </sheetData>
  <pageMargins left="0.25" right="0.25"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workbookViewId="0"/>
  </sheetViews>
  <sheetFormatPr defaultRowHeight="14.4" x14ac:dyDescent="0.3"/>
  <cols>
    <col min="1" max="1" width="45.6640625" customWidth="1"/>
    <col min="2" max="3" width="12.33203125" customWidth="1"/>
  </cols>
  <sheetData>
    <row r="1" spans="1:3" s="1" customFormat="1" x14ac:dyDescent="0.3">
      <c r="A1" s="5" t="s">
        <v>83</v>
      </c>
    </row>
    <row r="2" spans="1:3" s="1" customFormat="1" x14ac:dyDescent="0.3">
      <c r="A2" s="5"/>
    </row>
    <row r="3" spans="1:3" ht="57.6" x14ac:dyDescent="0.3">
      <c r="A3" s="27" t="s">
        <v>84</v>
      </c>
      <c r="B3" s="8" t="s">
        <v>3</v>
      </c>
      <c r="C3" s="9" t="s">
        <v>148</v>
      </c>
    </row>
    <row r="4" spans="1:3" x14ac:dyDescent="0.3">
      <c r="A4" t="s">
        <v>85</v>
      </c>
      <c r="B4" s="20">
        <v>1531888</v>
      </c>
      <c r="C4" s="21">
        <v>0.83063781055626984</v>
      </c>
    </row>
    <row r="5" spans="1:3" x14ac:dyDescent="0.3">
      <c r="A5" t="s">
        <v>86</v>
      </c>
      <c r="B5" s="20">
        <v>310487</v>
      </c>
      <c r="C5" s="21">
        <v>0.16835580792210955</v>
      </c>
    </row>
    <row r="6" spans="1:3" x14ac:dyDescent="0.3">
      <c r="A6" s="35" t="s">
        <v>87</v>
      </c>
      <c r="B6" s="20">
        <v>188009</v>
      </c>
      <c r="C6" s="21">
        <v>0.10194438766076484</v>
      </c>
    </row>
    <row r="7" spans="1:3" x14ac:dyDescent="0.3">
      <c r="A7" s="35" t="s">
        <v>88</v>
      </c>
      <c r="B7" s="20">
        <v>51385</v>
      </c>
      <c r="C7" s="21">
        <v>2.7862561685602291E-2</v>
      </c>
    </row>
    <row r="8" spans="1:3" x14ac:dyDescent="0.3">
      <c r="A8" s="35" t="s">
        <v>89</v>
      </c>
      <c r="B8" s="20">
        <v>23716</v>
      </c>
      <c r="C8" s="21">
        <v>1.2859560434674398E-2</v>
      </c>
    </row>
    <row r="9" spans="1:3" x14ac:dyDescent="0.3">
      <c r="A9" s="35" t="s">
        <v>90</v>
      </c>
      <c r="B9" s="20">
        <v>9442</v>
      </c>
      <c r="C9" s="21">
        <v>5.1197490986758165E-3</v>
      </c>
    </row>
    <row r="10" spans="1:3" x14ac:dyDescent="0.3">
      <c r="A10" s="35" t="s">
        <v>91</v>
      </c>
      <c r="B10" s="20">
        <v>8306</v>
      </c>
      <c r="C10" s="21">
        <v>4.5037742018217888E-3</v>
      </c>
    </row>
    <row r="11" spans="1:3" x14ac:dyDescent="0.3">
      <c r="A11" s="35" t="s">
        <v>92</v>
      </c>
      <c r="B11" s="20">
        <v>7914</v>
      </c>
      <c r="C11" s="21">
        <v>4.2912194838932863E-3</v>
      </c>
    </row>
    <row r="12" spans="1:3" x14ac:dyDescent="0.3">
      <c r="A12" s="35" t="s">
        <v>93</v>
      </c>
      <c r="B12" s="20">
        <v>5677</v>
      </c>
      <c r="C12" s="21">
        <v>3.0782477900002767E-3</v>
      </c>
    </row>
    <row r="13" spans="1:3" x14ac:dyDescent="0.3">
      <c r="A13" s="35" t="s">
        <v>94</v>
      </c>
      <c r="B13" s="20">
        <v>4235</v>
      </c>
      <c r="C13" s="21">
        <v>2.2963500776204283E-3</v>
      </c>
    </row>
    <row r="14" spans="1:3" x14ac:dyDescent="0.3">
      <c r="A14" s="35" t="s">
        <v>95</v>
      </c>
      <c r="B14" s="20">
        <v>3630</v>
      </c>
      <c r="C14" s="21">
        <v>1.9683000665317958E-3</v>
      </c>
    </row>
    <row r="15" spans="1:3" x14ac:dyDescent="0.3">
      <c r="A15" s="35" t="s">
        <v>96</v>
      </c>
      <c r="B15" s="20">
        <v>1732</v>
      </c>
      <c r="C15" s="21">
        <v>9.3914482513307715E-4</v>
      </c>
    </row>
    <row r="16" spans="1:3" x14ac:dyDescent="0.3">
      <c r="A16" s="35" t="s">
        <v>97</v>
      </c>
      <c r="B16" s="20">
        <v>1438</v>
      </c>
      <c r="C16" s="21">
        <v>7.7972878668670031E-4</v>
      </c>
    </row>
    <row r="17" spans="1:3" x14ac:dyDescent="0.3">
      <c r="A17" s="35" t="s">
        <v>98</v>
      </c>
      <c r="B17" s="20">
        <v>1069</v>
      </c>
      <c r="C17" s="21">
        <v>5.796453914937988E-4</v>
      </c>
    </row>
    <row r="18" spans="1:3" x14ac:dyDescent="0.3">
      <c r="A18" s="35" t="s">
        <v>99</v>
      </c>
      <c r="B18" s="20">
        <v>1064</v>
      </c>
      <c r="C18" s="21">
        <v>5.7693423437736374E-4</v>
      </c>
    </row>
    <row r="19" spans="1:3" x14ac:dyDescent="0.3">
      <c r="A19" s="35" t="s">
        <v>100</v>
      </c>
      <c r="B19" s="20">
        <v>748</v>
      </c>
      <c r="C19" s="21">
        <v>4.0558910461867303E-4</v>
      </c>
    </row>
    <row r="20" spans="1:3" x14ac:dyDescent="0.3">
      <c r="A20" s="35" t="s">
        <v>101</v>
      </c>
      <c r="B20" s="20">
        <v>610</v>
      </c>
      <c r="C20" s="21">
        <v>3.307611682050676E-4</v>
      </c>
    </row>
    <row r="21" spans="1:3" x14ac:dyDescent="0.3">
      <c r="A21" s="35" t="s">
        <v>102</v>
      </c>
      <c r="B21" s="20">
        <v>403</v>
      </c>
      <c r="C21" s="21">
        <v>2.1851926358465942E-4</v>
      </c>
    </row>
    <row r="22" spans="1:3" x14ac:dyDescent="0.3">
      <c r="A22" s="35" t="s">
        <v>103</v>
      </c>
      <c r="B22" s="20">
        <v>185</v>
      </c>
      <c r="C22" s="21">
        <v>1.0031281330809426E-4</v>
      </c>
    </row>
    <row r="23" spans="1:3" x14ac:dyDescent="0.3">
      <c r="A23" s="35" t="s">
        <v>104</v>
      </c>
      <c r="B23" s="20">
        <v>168</v>
      </c>
      <c r="C23" s="21">
        <v>9.1094879112215335E-5</v>
      </c>
    </row>
    <row r="24" spans="1:3" x14ac:dyDescent="0.3">
      <c r="A24" s="35" t="s">
        <v>105</v>
      </c>
      <c r="B24" s="20">
        <v>166</v>
      </c>
      <c r="C24" s="21">
        <v>9.0010416265641342E-5</v>
      </c>
    </row>
    <row r="25" spans="1:3" x14ac:dyDescent="0.3">
      <c r="A25" s="35" t="s">
        <v>106</v>
      </c>
      <c r="B25" s="20">
        <v>109</v>
      </c>
      <c r="C25" s="21">
        <v>5.9103225138282569E-5</v>
      </c>
    </row>
    <row r="26" spans="1:3" x14ac:dyDescent="0.3">
      <c r="A26" s="35" t="s">
        <v>107</v>
      </c>
      <c r="B26" s="20">
        <v>107</v>
      </c>
      <c r="C26" s="21">
        <v>5.8018762291708576E-5</v>
      </c>
    </row>
    <row r="27" spans="1:3" x14ac:dyDescent="0.3">
      <c r="A27" s="35" t="s">
        <v>108</v>
      </c>
      <c r="B27" s="20">
        <v>70</v>
      </c>
      <c r="C27" s="21">
        <v>3.7956199630089722E-5</v>
      </c>
    </row>
    <row r="28" spans="1:3" x14ac:dyDescent="0.3">
      <c r="A28" s="35" t="s">
        <v>109</v>
      </c>
      <c r="B28" s="20">
        <v>60</v>
      </c>
      <c r="C28" s="21">
        <v>3.2533885397219762E-5</v>
      </c>
    </row>
    <row r="29" spans="1:3" x14ac:dyDescent="0.3">
      <c r="A29" s="35" t="s">
        <v>110</v>
      </c>
      <c r="B29" s="20">
        <v>49</v>
      </c>
      <c r="C29" s="21">
        <v>2.6569339741062807E-5</v>
      </c>
    </row>
    <row r="30" spans="1:3" x14ac:dyDescent="0.3">
      <c r="A30" s="35" t="s">
        <v>111</v>
      </c>
      <c r="B30" s="20">
        <v>46</v>
      </c>
      <c r="C30" s="21">
        <v>2.4942645471201817E-5</v>
      </c>
    </row>
    <row r="31" spans="1:3" x14ac:dyDescent="0.3">
      <c r="A31" s="35" t="s">
        <v>112</v>
      </c>
      <c r="B31" s="20">
        <v>30</v>
      </c>
      <c r="C31" s="21">
        <v>1.6266942698609881E-5</v>
      </c>
    </row>
    <row r="32" spans="1:3" x14ac:dyDescent="0.3">
      <c r="A32" s="35" t="s">
        <v>113</v>
      </c>
      <c r="B32" s="20">
        <v>27</v>
      </c>
      <c r="C32" s="21">
        <v>1.4640248428748893E-5</v>
      </c>
    </row>
    <row r="33" spans="1:3" x14ac:dyDescent="0.3">
      <c r="A33" s="35" t="s">
        <v>114</v>
      </c>
      <c r="B33" s="20">
        <v>13</v>
      </c>
      <c r="C33" s="21">
        <v>7.0490085027309483E-6</v>
      </c>
    </row>
    <row r="34" spans="1:3" x14ac:dyDescent="0.3">
      <c r="A34" s="35" t="s">
        <v>115</v>
      </c>
      <c r="B34" s="20">
        <v>12</v>
      </c>
      <c r="C34" s="21">
        <v>6.5067770794439525E-6</v>
      </c>
    </row>
    <row r="35" spans="1:3" x14ac:dyDescent="0.3">
      <c r="A35" s="35" t="s">
        <v>116</v>
      </c>
      <c r="B35" s="20">
        <v>11</v>
      </c>
      <c r="C35" s="21">
        <v>5.9645456561569567E-6</v>
      </c>
    </row>
    <row r="36" spans="1:3" x14ac:dyDescent="0.3">
      <c r="A36" s="35" t="s">
        <v>117</v>
      </c>
      <c r="B36" s="20">
        <v>28</v>
      </c>
      <c r="C36" s="21">
        <v>1.518247985203589E-5</v>
      </c>
    </row>
    <row r="37" spans="1:3" x14ac:dyDescent="0.3">
      <c r="A37" t="s">
        <v>23</v>
      </c>
      <c r="B37" s="20">
        <v>1884</v>
      </c>
      <c r="C37" s="21">
        <v>1.0215640014727006E-3</v>
      </c>
    </row>
    <row r="38" spans="1:3" x14ac:dyDescent="0.3">
      <c r="A38" s="5" t="s">
        <v>24</v>
      </c>
      <c r="B38" s="25">
        <v>1844231</v>
      </c>
      <c r="C38" s="26">
        <v>1</v>
      </c>
    </row>
  </sheetData>
  <pageMargins left="0.25" right="0.25" top="0.75" bottom="0.75" header="0.3" footer="0.3"/>
  <pageSetup scale="8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workbookViewId="0"/>
  </sheetViews>
  <sheetFormatPr defaultRowHeight="14.4" x14ac:dyDescent="0.3"/>
  <cols>
    <col min="1" max="1" width="50.109375" customWidth="1"/>
    <col min="2" max="3" width="12.33203125" customWidth="1"/>
    <col min="5" max="14" width="12.109375" customWidth="1"/>
  </cols>
  <sheetData>
    <row r="1" spans="1:11" s="1" customFormat="1" x14ac:dyDescent="0.3">
      <c r="A1" s="5" t="s">
        <v>118</v>
      </c>
    </row>
    <row r="2" spans="1:11" s="1" customFormat="1" x14ac:dyDescent="0.3">
      <c r="A2" s="5"/>
    </row>
    <row r="3" spans="1:11" s="1" customFormat="1" x14ac:dyDescent="0.3">
      <c r="A3" s="47" t="s">
        <v>119</v>
      </c>
      <c r="B3" s="16" t="s">
        <v>3</v>
      </c>
      <c r="C3" s="16"/>
      <c r="D3" s="16"/>
      <c r="E3" s="16"/>
      <c r="F3" s="16"/>
      <c r="G3" s="17" t="s">
        <v>120</v>
      </c>
      <c r="H3" s="17"/>
      <c r="I3" s="17"/>
      <c r="J3" s="17"/>
      <c r="K3" s="17"/>
    </row>
    <row r="4" spans="1:11" ht="28.8" x14ac:dyDescent="0.3">
      <c r="A4" s="47"/>
      <c r="B4" s="8" t="s">
        <v>121</v>
      </c>
      <c r="C4" s="8" t="s">
        <v>122</v>
      </c>
      <c r="D4" s="8" t="s">
        <v>123</v>
      </c>
      <c r="E4" s="8" t="s">
        <v>124</v>
      </c>
      <c r="F4" s="8" t="s">
        <v>24</v>
      </c>
      <c r="G4" s="9" t="s">
        <v>121</v>
      </c>
      <c r="H4" s="9" t="s">
        <v>122</v>
      </c>
      <c r="I4" s="9" t="s">
        <v>123</v>
      </c>
      <c r="J4" s="9" t="s">
        <v>124</v>
      </c>
      <c r="K4" s="18" t="s">
        <v>24</v>
      </c>
    </row>
    <row r="5" spans="1:11" x14ac:dyDescent="0.3">
      <c r="A5" t="s">
        <v>74</v>
      </c>
      <c r="B5" s="20">
        <v>506683</v>
      </c>
      <c r="C5" s="20">
        <v>355124</v>
      </c>
      <c r="D5" s="20">
        <v>273883</v>
      </c>
      <c r="E5" s="20">
        <v>17520</v>
      </c>
      <c r="F5" s="20">
        <v>1153210</v>
      </c>
      <c r="G5" s="21">
        <v>0.82474513755166023</v>
      </c>
      <c r="H5" s="21">
        <v>0.67809413242850514</v>
      </c>
      <c r="I5" s="21">
        <v>0.56970890831256682</v>
      </c>
      <c r="J5" s="21">
        <v>7.7718483424936452E-2</v>
      </c>
      <c r="K5" s="21">
        <v>0.6253066996487967</v>
      </c>
    </row>
    <row r="6" spans="1:11" x14ac:dyDescent="0.3">
      <c r="A6" s="35" t="s">
        <v>125</v>
      </c>
      <c r="B6" s="20">
        <v>447872</v>
      </c>
      <c r="C6" s="20">
        <v>301150</v>
      </c>
      <c r="D6" s="20">
        <v>249771</v>
      </c>
      <c r="E6" s="20">
        <v>16579</v>
      </c>
      <c r="F6" s="20">
        <v>1015372</v>
      </c>
      <c r="G6" s="21">
        <v>0.88392939964435358</v>
      </c>
      <c r="H6" s="21">
        <v>0.84801365156959263</v>
      </c>
      <c r="I6" s="21">
        <v>0.9119624073053092</v>
      </c>
      <c r="J6" s="21">
        <v>0.94628995433789953</v>
      </c>
      <c r="K6" s="21">
        <v>0.88047450160855356</v>
      </c>
    </row>
    <row r="7" spans="1:11" x14ac:dyDescent="0.3">
      <c r="A7" s="35" t="s">
        <v>126</v>
      </c>
      <c r="B7" s="20">
        <v>58811</v>
      </c>
      <c r="C7" s="20">
        <v>53974</v>
      </c>
      <c r="D7" s="20">
        <v>24112</v>
      </c>
      <c r="E7" s="20">
        <v>941</v>
      </c>
      <c r="F7" s="20">
        <v>137838</v>
      </c>
      <c r="G7" s="21">
        <v>0.11607060035564642</v>
      </c>
      <c r="H7" s="21">
        <v>0.1519863484304074</v>
      </c>
      <c r="I7" s="21">
        <v>8.8037592694690803E-2</v>
      </c>
      <c r="J7" s="21">
        <v>5.3710045662100456E-2</v>
      </c>
      <c r="K7" s="21">
        <v>0.11952549839144648</v>
      </c>
    </row>
    <row r="8" spans="1:11" x14ac:dyDescent="0.3">
      <c r="A8" t="s">
        <v>23</v>
      </c>
      <c r="B8" s="20">
        <v>107668</v>
      </c>
      <c r="C8" s="20">
        <v>168585</v>
      </c>
      <c r="D8" s="20">
        <v>206859</v>
      </c>
      <c r="E8" s="20">
        <v>207909</v>
      </c>
      <c r="F8" s="20">
        <v>691021</v>
      </c>
      <c r="G8" s="21">
        <v>0.17525486244833979</v>
      </c>
      <c r="H8" s="21">
        <v>0.32190586757149486</v>
      </c>
      <c r="I8" s="21">
        <v>0.43029109168743318</v>
      </c>
      <c r="J8" s="21">
        <v>0.92228151657506352</v>
      </c>
      <c r="K8" s="21">
        <v>0.3746933003512033</v>
      </c>
    </row>
    <row r="9" spans="1:11" x14ac:dyDescent="0.3">
      <c r="A9" s="5" t="s">
        <v>24</v>
      </c>
      <c r="B9" s="20">
        <v>614351</v>
      </c>
      <c r="C9" s="20">
        <v>523709</v>
      </c>
      <c r="D9" s="20">
        <v>480742</v>
      </c>
      <c r="E9" s="20">
        <v>225429</v>
      </c>
      <c r="F9" s="20">
        <v>1844231</v>
      </c>
      <c r="G9" s="21">
        <v>1</v>
      </c>
      <c r="H9" s="21">
        <v>1</v>
      </c>
      <c r="I9" s="21">
        <v>1</v>
      </c>
      <c r="J9" s="21">
        <v>1</v>
      </c>
      <c r="K9" s="21">
        <v>1</v>
      </c>
    </row>
    <row r="10" spans="1:11" x14ac:dyDescent="0.3">
      <c r="A10" s="5"/>
      <c r="B10" s="25"/>
      <c r="C10" s="26"/>
    </row>
    <row r="11" spans="1:11" s="1" customFormat="1" x14ac:dyDescent="0.3">
      <c r="A11" s="5" t="s">
        <v>81</v>
      </c>
    </row>
    <row r="12" spans="1:11" x14ac:dyDescent="0.3">
      <c r="A12" s="36" t="s">
        <v>127</v>
      </c>
    </row>
    <row r="13" spans="1:11" x14ac:dyDescent="0.3">
      <c r="A13" t="s">
        <v>128</v>
      </c>
    </row>
  </sheetData>
  <mergeCells count="1">
    <mergeCell ref="A3:A4"/>
  </mergeCells>
  <pageMargins left="0.25" right="0.25" top="0.75" bottom="0.75" header="0.3" footer="0.3"/>
  <pageSetup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Zip</vt:lpstr>
      <vt:lpstr>FPLAge</vt:lpstr>
      <vt:lpstr>EverHistoryElig</vt:lpstr>
      <vt:lpstr>FullHistory</vt:lpstr>
      <vt:lpstr>AgeGender</vt:lpstr>
      <vt:lpstr>RaceEth</vt:lpstr>
      <vt:lpstr>Lang</vt:lpstr>
      <vt:lpstr>HousingAge</vt:lpstr>
      <vt:lpstr>FamSizeElig</vt:lpstr>
      <vt:lpstr>TPLElig</vt:lpstr>
      <vt:lpstr>PA</vt:lpstr>
    </vt:vector>
  </TitlesOfParts>
  <Company>Manatt, Phelps &amp; Phillips, LLP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April Grady</dc:creator>
  <cp:lastModifiedBy>Gottsegen, Jessica</cp:lastModifiedBy>
  <cp:lastPrinted>2018-12-19T18:23:45Z</cp:lastPrinted>
  <dcterms:created xsi:type="dcterms:W3CDTF">2018-10-24T04:16:32Z</dcterms:created>
  <dcterms:modified xsi:type="dcterms:W3CDTF">2019-03-08T18:56:26Z</dcterms:modified>
</cp:coreProperties>
</file>